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5_総務部\05_管財入札課1\03課共通(例規)\04要領\18週休２日制工事実施要領\03.改正\R7.10.01（完全週休2日）\"/>
    </mc:Choice>
  </mc:AlternateContent>
  <bookViews>
    <workbookView xWindow="9156" yWindow="-13608" windowWidth="17280" windowHeight="12336"/>
  </bookViews>
  <sheets>
    <sheet name="第３号様式（月単位）" sheetId="9" r:id="rId1"/>
    <sheet name="第３号様式（週単位）" sheetId="8" r:id="rId2"/>
  </sheets>
  <definedNames>
    <definedName name="_xlnm.Print_Area" localSheetId="0">'第３号様式（月単位）'!$A$1:$G$45</definedName>
    <definedName name="_xlnm.Print_Area" localSheetId="1">'第３号様式（週単位）'!$A$1:$H$44</definedName>
    <definedName name="_xlnm.Print_Titles" localSheetId="0">'第３号様式（月単位）'!$1:$8</definedName>
    <definedName name="_xlnm.Print_Titles" localSheetId="1">'第３号様式（週単位）'!$1:$8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9" l="1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F44" i="8"/>
  <c r="K3" i="9" l="1"/>
  <c r="C9" i="9"/>
  <c r="C10" i="9" s="1"/>
  <c r="A9" i="9"/>
  <c r="F9" i="9" s="1"/>
  <c r="L2" i="8"/>
  <c r="C9" i="8" s="1"/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L44" i="8"/>
  <c r="G44" i="8" s="1"/>
  <c r="H44" i="8" s="1"/>
  <c r="A9" i="8"/>
  <c r="E9" i="8"/>
  <c r="B9" i="8"/>
  <c r="C10" i="8"/>
  <c r="F10" i="9" l="1"/>
  <c r="A42" i="9"/>
  <c r="F41" i="9"/>
  <c r="C11" i="9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F11" i="9"/>
  <c r="E10" i="8"/>
  <c r="A10" i="8"/>
  <c r="C11" i="8"/>
  <c r="B10" i="8"/>
  <c r="A43" i="9" l="1"/>
  <c r="F42" i="9"/>
  <c r="F12" i="9"/>
  <c r="B11" i="8"/>
  <c r="A11" i="8"/>
  <c r="C12" i="8"/>
  <c r="E11" i="8"/>
  <c r="A44" i="9" l="1"/>
  <c r="F44" i="9" s="1"/>
  <c r="F43" i="9"/>
  <c r="F13" i="9"/>
  <c r="F14" i="9"/>
  <c r="E12" i="8"/>
  <c r="B12" i="8"/>
  <c r="C13" i="8"/>
  <c r="A12" i="8"/>
  <c r="F15" i="9" l="1"/>
  <c r="E13" i="8"/>
  <c r="B13" i="8"/>
  <c r="C14" i="8"/>
  <c r="A13" i="8"/>
  <c r="F16" i="9" l="1"/>
  <c r="A14" i="8"/>
  <c r="E14" i="8"/>
  <c r="B14" i="8"/>
  <c r="C15" i="8"/>
  <c r="F17" i="9" l="1"/>
  <c r="B15" i="8"/>
  <c r="C16" i="8"/>
  <c r="A15" i="8"/>
  <c r="E15" i="8"/>
  <c r="F18" i="9" l="1"/>
  <c r="E16" i="8"/>
  <c r="B16" i="8"/>
  <c r="C17" i="8"/>
  <c r="A16" i="8"/>
  <c r="F19" i="9" l="1"/>
  <c r="C18" i="8"/>
  <c r="E17" i="8"/>
  <c r="A17" i="8"/>
  <c r="B17" i="8"/>
  <c r="F20" i="9" l="1"/>
  <c r="C19" i="8"/>
  <c r="E18" i="8"/>
  <c r="B18" i="8"/>
  <c r="A18" i="8"/>
  <c r="F21" i="9" l="1"/>
  <c r="B19" i="8"/>
  <c r="C20" i="8"/>
  <c r="A19" i="8"/>
  <c r="E19" i="8"/>
  <c r="F22" i="9" l="1"/>
  <c r="E20" i="8"/>
  <c r="B20" i="8"/>
  <c r="C21" i="8"/>
  <c r="A20" i="8"/>
  <c r="F23" i="9" l="1"/>
  <c r="C22" i="8"/>
  <c r="A21" i="8"/>
  <c r="E21" i="8"/>
  <c r="B21" i="8"/>
  <c r="F24" i="9" l="1"/>
  <c r="A22" i="8"/>
  <c r="E22" i="8"/>
  <c r="B22" i="8"/>
  <c r="C23" i="8"/>
  <c r="F25" i="9" l="1"/>
  <c r="B23" i="8"/>
  <c r="C24" i="8"/>
  <c r="A23" i="8"/>
  <c r="E23" i="8"/>
  <c r="F26" i="9" l="1"/>
  <c r="E24" i="8"/>
  <c r="B24" i="8"/>
  <c r="C25" i="8"/>
  <c r="A24" i="8"/>
  <c r="F27" i="9" l="1"/>
  <c r="E25" i="8"/>
  <c r="B25" i="8"/>
  <c r="C26" i="8"/>
  <c r="A25" i="8"/>
  <c r="F28" i="9" l="1"/>
  <c r="K45" i="9" s="1"/>
  <c r="A26" i="8"/>
  <c r="E26" i="8"/>
  <c r="C27" i="8"/>
  <c r="B26" i="8"/>
  <c r="F45" i="9" l="1"/>
  <c r="G45" i="9" s="1"/>
  <c r="F29" i="9"/>
  <c r="B27" i="8"/>
  <c r="C28" i="8"/>
  <c r="A27" i="8"/>
  <c r="E27" i="8"/>
  <c r="F30" i="9" l="1"/>
  <c r="E28" i="8"/>
  <c r="B28" i="8"/>
  <c r="C29" i="8"/>
  <c r="A28" i="8"/>
  <c r="F31" i="9" l="1"/>
  <c r="A29" i="8"/>
  <c r="E29" i="8"/>
  <c r="B29" i="8"/>
  <c r="C30" i="8"/>
  <c r="F32" i="9" l="1"/>
  <c r="E30" i="8"/>
  <c r="A30" i="8"/>
  <c r="B30" i="8"/>
  <c r="C31" i="8"/>
  <c r="F33" i="9" l="1"/>
  <c r="B31" i="8"/>
  <c r="C32" i="8"/>
  <c r="A31" i="8"/>
  <c r="E31" i="8"/>
  <c r="F34" i="9" l="1"/>
  <c r="E32" i="8"/>
  <c r="B32" i="8"/>
  <c r="C33" i="8"/>
  <c r="A32" i="8"/>
  <c r="F35" i="9" l="1"/>
  <c r="C34" i="8"/>
  <c r="A33" i="8"/>
  <c r="E33" i="8"/>
  <c r="B33" i="8"/>
  <c r="F36" i="9" l="1"/>
  <c r="E34" i="8"/>
  <c r="C35" i="8"/>
  <c r="B34" i="8"/>
  <c r="A34" i="8"/>
  <c r="F37" i="9" l="1"/>
  <c r="B35" i="8"/>
  <c r="C36" i="8"/>
  <c r="A35" i="8"/>
  <c r="E35" i="8"/>
  <c r="F38" i="9" l="1"/>
  <c r="E36" i="8"/>
  <c r="B36" i="8"/>
  <c r="C37" i="8"/>
  <c r="A36" i="8"/>
  <c r="F39" i="9" l="1"/>
  <c r="E37" i="8"/>
  <c r="B37" i="8"/>
  <c r="C38" i="8"/>
  <c r="A37" i="8"/>
  <c r="F40" i="9" l="1"/>
  <c r="C39" i="8"/>
  <c r="E38" i="8"/>
  <c r="A38" i="8"/>
  <c r="B38" i="8"/>
  <c r="B39" i="8" l="1"/>
  <c r="C40" i="8"/>
  <c r="C41" i="8" s="1"/>
  <c r="A39" i="8"/>
  <c r="E39" i="8"/>
  <c r="C42" i="8" l="1"/>
  <c r="A41" i="8"/>
  <c r="E41" i="8"/>
  <c r="B41" i="8"/>
  <c r="E40" i="8"/>
  <c r="B40" i="8"/>
  <c r="A40" i="8"/>
  <c r="C43" i="8" l="1"/>
  <c r="B42" i="8"/>
  <c r="E42" i="8"/>
  <c r="A42" i="8"/>
  <c r="A43" i="8" l="1"/>
  <c r="E43" i="8"/>
  <c r="B43" i="8"/>
</calcChain>
</file>

<file path=xl/sharedStrings.xml><?xml version="1.0" encoding="utf-8"?>
<sst xmlns="http://schemas.openxmlformats.org/spreadsheetml/2006/main" count="132" uniqueCount="21">
  <si>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</si>
  <si>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</si>
  <si>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</si>
  <si>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</si>
  <si>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</si>
  <si>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</si>
  <si>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</si>
  <si>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</si>
  <si>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</si>
  <si>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</si>
  <si>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</si>
  <si>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</si>
  <si>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</si>
  <si>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</si>
  <si>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</si>
  <si>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</si>
  <si>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</si>
  <si>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</si>
  <si>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</si>
  <si>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第３号様式：週休２日制工事（交替制）　休日確保実績報告書（月単位）</t>
    <rPh sb="0" eb="1">
      <t>ダイ</t>
    </rPh>
    <rPh sb="2" eb="5">
      <t>ゴウヨウシキ</t>
    </rPh>
    <rPh sb="29" eb="30">
      <t>ツキ</t>
    </rPh>
    <rPh sb="30" eb="32">
      <t>タンイ</t>
    </rPh>
    <phoneticPr fontId="6"/>
  </si>
  <si>
    <t>第３号様式：週休２日制工事（交替制）　休日確保実績報告書（週単位）</t>
    <rPh sb="0" eb="1">
      <t>ダイ</t>
    </rPh>
    <rPh sb="2" eb="5">
      <t>ゴウヨウシキ</t>
    </rPh>
    <rPh sb="29" eb="32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</si>
</sst>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/>
    <cellStyle name="パーセント 3" xfId="15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25" t="s">
        <v>19</v>
      </c>
      <c r="E1" s="2"/>
      <c r="F1" s="4"/>
      <c r="G1" s="4"/>
      <c r="J1" s="4" t="s">
        <v>16</v>
      </c>
      <c r="K1" s="5">
        <v>45931</v>
      </c>
    </row>
    <row r="2" spans="1:11" ht="16.2" customHeight="1" thickBot="1" x14ac:dyDescent="0.25">
      <c r="A2" s="1"/>
      <c r="E2" s="4"/>
      <c r="J2" s="4" t="s">
        <v>17</v>
      </c>
      <c r="K2" s="5">
        <v>46295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18</v>
      </c>
      <c r="K3" s="23">
        <f>K2-DAY(K2)+1</f>
        <v>46266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1"/>
    </row>
    <row r="7" spans="1:11" ht="16.5" customHeight="1" x14ac:dyDescent="0.2">
      <c r="A7" s="35" t="s">
        <v>10</v>
      </c>
      <c r="B7" s="36"/>
      <c r="C7" s="36"/>
      <c r="D7" s="36"/>
      <c r="E7" s="28" t="s">
        <v>15</v>
      </c>
      <c r="F7" s="28" t="s">
        <v>11</v>
      </c>
      <c r="G7" s="29" t="s">
        <v>7</v>
      </c>
    </row>
    <row r="8" spans="1:11" ht="16.5" customHeight="1" x14ac:dyDescent="0.2">
      <c r="A8" s="37"/>
      <c r="B8" s="38"/>
      <c r="C8" s="38"/>
      <c r="D8" s="38"/>
      <c r="E8" s="28"/>
      <c r="F8" s="28"/>
      <c r="G8" s="30"/>
    </row>
    <row r="9" spans="1:11" ht="17.100000000000001" customHeight="1" x14ac:dyDescent="0.2">
      <c r="A9" s="26">
        <f>K1</f>
        <v>45931</v>
      </c>
      <c r="B9" s="20" t="s">
        <v>12</v>
      </c>
      <c r="C9" s="27">
        <f>K1</f>
        <v>45931</v>
      </c>
      <c r="D9" s="9" t="s">
        <v>13</v>
      </c>
      <c r="E9" s="21"/>
      <c r="F9" s="17" t="str">
        <f t="shared" ref="F9:F28" si="0">IF(A9="","",IF(E9&gt;0.285,"○","×"))</f>
        <v>×</v>
      </c>
      <c r="G9" s="17"/>
    </row>
    <row r="10" spans="1:11" ht="17.100000000000001" customHeight="1" x14ac:dyDescent="0.2">
      <c r="A10" s="26">
        <f>IF(A9&gt;=K$3,"",EDATE(A9,1))</f>
        <v>45962</v>
      </c>
      <c r="B10" s="20" t="s">
        <v>12</v>
      </c>
      <c r="C10" s="27">
        <f>IF(C9&gt;=K$3,"",EDATE(A9,1))</f>
        <v>45962</v>
      </c>
      <c r="D10" s="9" t="s">
        <v>13</v>
      </c>
      <c r="E10" s="21"/>
      <c r="F10" s="17" t="str">
        <f t="shared" si="0"/>
        <v>×</v>
      </c>
      <c r="G10" s="17"/>
    </row>
    <row r="11" spans="1:11" ht="17.100000000000001" customHeight="1" x14ac:dyDescent="0.2">
      <c r="A11" s="26">
        <f t="shared" ref="A11:A40" si="1">IF(A10&gt;=K$3,"",EDATE(A10,1))</f>
        <v>45992</v>
      </c>
      <c r="B11" s="20" t="s">
        <v>12</v>
      </c>
      <c r="C11" s="27">
        <f t="shared" ref="C11:C40" si="2">IF(C10&gt;=K$3,"",EDATE(A10,1))</f>
        <v>45992</v>
      </c>
      <c r="D11" s="9" t="s">
        <v>13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si="1"/>
        <v>46023</v>
      </c>
      <c r="B12" s="20" t="s">
        <v>12</v>
      </c>
      <c r="C12" s="27">
        <f t="shared" si="2"/>
        <v>46023</v>
      </c>
      <c r="D12" s="9" t="s">
        <v>13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46054</v>
      </c>
      <c r="B13" s="20" t="s">
        <v>12</v>
      </c>
      <c r="C13" s="27">
        <f t="shared" si="2"/>
        <v>46054</v>
      </c>
      <c r="D13" s="9" t="s">
        <v>13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46082</v>
      </c>
      <c r="B14" s="20" t="s">
        <v>12</v>
      </c>
      <c r="C14" s="27">
        <f t="shared" si="2"/>
        <v>46082</v>
      </c>
      <c r="D14" s="9" t="s">
        <v>13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46113</v>
      </c>
      <c r="B15" s="20" t="s">
        <v>12</v>
      </c>
      <c r="C15" s="27">
        <f t="shared" si="2"/>
        <v>46113</v>
      </c>
      <c r="D15" s="9" t="s">
        <v>13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46143</v>
      </c>
      <c r="B16" s="20" t="s">
        <v>12</v>
      </c>
      <c r="C16" s="27">
        <f t="shared" si="2"/>
        <v>46143</v>
      </c>
      <c r="D16" s="9" t="s">
        <v>13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46174</v>
      </c>
      <c r="B17" s="20" t="s">
        <v>12</v>
      </c>
      <c r="C17" s="27">
        <f t="shared" si="2"/>
        <v>46174</v>
      </c>
      <c r="D17" s="9" t="s">
        <v>13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46204</v>
      </c>
      <c r="B18" s="20" t="s">
        <v>12</v>
      </c>
      <c r="C18" s="27">
        <f t="shared" si="2"/>
        <v>46204</v>
      </c>
      <c r="D18" s="9" t="s">
        <v>13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46235</v>
      </c>
      <c r="B19" s="20" t="s">
        <v>12</v>
      </c>
      <c r="C19" s="27">
        <f t="shared" si="2"/>
        <v>46235</v>
      </c>
      <c r="D19" s="9" t="s">
        <v>13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46266</v>
      </c>
      <c r="B20" s="20" t="s">
        <v>12</v>
      </c>
      <c r="C20" s="27">
        <f t="shared" si="2"/>
        <v>46266</v>
      </c>
      <c r="D20" s="9" t="s">
        <v>13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 t="str">
        <f t="shared" si="1"/>
        <v/>
      </c>
      <c r="B21" s="20" t="s">
        <v>12</v>
      </c>
      <c r="C21" s="27" t="str">
        <f t="shared" si="2"/>
        <v/>
      </c>
      <c r="D21" s="9" t="s">
        <v>13</v>
      </c>
      <c r="E21" s="21"/>
      <c r="F21" s="17" t="str">
        <f t="shared" si="0"/>
        <v/>
      </c>
      <c r="G21" s="17"/>
    </row>
    <row r="22" spans="1:7" ht="17.100000000000001" customHeight="1" x14ac:dyDescent="0.2">
      <c r="A22" s="26" t="str">
        <f t="shared" si="1"/>
        <v/>
      </c>
      <c r="B22" s="20" t="s">
        <v>12</v>
      </c>
      <c r="C22" s="27" t="str">
        <f t="shared" si="2"/>
        <v/>
      </c>
      <c r="D22" s="9" t="s">
        <v>13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12</v>
      </c>
      <c r="C23" s="27" t="str">
        <f t="shared" si="2"/>
        <v/>
      </c>
      <c r="D23" s="9" t="s">
        <v>13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12</v>
      </c>
      <c r="C24" s="27" t="str">
        <f t="shared" si="2"/>
        <v/>
      </c>
      <c r="D24" s="9" t="s">
        <v>13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12</v>
      </c>
      <c r="C25" s="27" t="str">
        <f t="shared" si="2"/>
        <v/>
      </c>
      <c r="D25" s="9" t="s">
        <v>13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12</v>
      </c>
      <c r="C26" s="27" t="str">
        <f t="shared" si="2"/>
        <v/>
      </c>
      <c r="D26" s="9" t="s">
        <v>13</v>
      </c>
      <c r="E26" s="21"/>
      <c r="F26" s="17" t="str">
        <f t="shared" si="0"/>
        <v/>
      </c>
      <c r="G26" s="17"/>
    </row>
    <row r="27" spans="1:7" ht="16.8" customHeight="1" x14ac:dyDescent="0.2">
      <c r="A27" s="26" t="str">
        <f t="shared" si="1"/>
        <v/>
      </c>
      <c r="B27" s="20" t="s">
        <v>12</v>
      </c>
      <c r="C27" s="27" t="str">
        <f t="shared" si="2"/>
        <v/>
      </c>
      <c r="D27" s="9" t="s">
        <v>13</v>
      </c>
      <c r="E27" s="21"/>
      <c r="F27" s="17" t="str">
        <f t="shared" si="0"/>
        <v/>
      </c>
      <c r="G27" s="17"/>
    </row>
    <row r="28" spans="1:7" ht="16.2" customHeight="1" x14ac:dyDescent="0.2">
      <c r="A28" s="26" t="str">
        <f t="shared" si="1"/>
        <v/>
      </c>
      <c r="B28" s="20" t="s">
        <v>12</v>
      </c>
      <c r="C28" s="27" t="str">
        <f t="shared" si="2"/>
        <v/>
      </c>
      <c r="D28" s="9" t="s">
        <v>13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12</v>
      </c>
      <c r="C29" s="27" t="str">
        <f t="shared" si="2"/>
        <v/>
      </c>
      <c r="D29" s="9" t="s">
        <v>13</v>
      </c>
      <c r="E29" s="21"/>
      <c r="F29" s="17" t="str">
        <f t="shared" ref="F29:F40" si="3">IF(A29="","",IF(E29&gt;0.285,"○","×"))</f>
        <v/>
      </c>
      <c r="G29" s="17"/>
    </row>
    <row r="30" spans="1:7" ht="16.2" customHeight="1" x14ac:dyDescent="0.2">
      <c r="A30" s="26" t="str">
        <f t="shared" si="1"/>
        <v/>
      </c>
      <c r="B30" s="20" t="s">
        <v>12</v>
      </c>
      <c r="C30" s="27" t="str">
        <f t="shared" si="2"/>
        <v/>
      </c>
      <c r="D30" s="9" t="s">
        <v>13</v>
      </c>
      <c r="E30" s="21"/>
      <c r="F30" s="17" t="str">
        <f t="shared" si="3"/>
        <v/>
      </c>
      <c r="G30" s="17"/>
    </row>
    <row r="31" spans="1:7" ht="16.2" customHeight="1" x14ac:dyDescent="0.2">
      <c r="A31" s="26" t="str">
        <f t="shared" si="1"/>
        <v/>
      </c>
      <c r="B31" s="20" t="s">
        <v>12</v>
      </c>
      <c r="C31" s="27" t="str">
        <f t="shared" si="2"/>
        <v/>
      </c>
      <c r="D31" s="9" t="s">
        <v>13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12</v>
      </c>
      <c r="C32" s="27" t="str">
        <f t="shared" si="2"/>
        <v/>
      </c>
      <c r="D32" s="9" t="s">
        <v>13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12</v>
      </c>
      <c r="C33" s="27" t="str">
        <f t="shared" si="2"/>
        <v/>
      </c>
      <c r="D33" s="9" t="s">
        <v>13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12</v>
      </c>
      <c r="C34" s="27" t="str">
        <f t="shared" si="2"/>
        <v/>
      </c>
      <c r="D34" s="9" t="s">
        <v>13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12</v>
      </c>
      <c r="C35" s="27" t="str">
        <f t="shared" si="2"/>
        <v/>
      </c>
      <c r="D35" s="9" t="s">
        <v>13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12</v>
      </c>
      <c r="C36" s="27" t="str">
        <f t="shared" si="2"/>
        <v/>
      </c>
      <c r="D36" s="9" t="s">
        <v>13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12</v>
      </c>
      <c r="C37" s="27" t="str">
        <f t="shared" si="2"/>
        <v/>
      </c>
      <c r="D37" s="9" t="s">
        <v>13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12</v>
      </c>
      <c r="C38" s="27" t="str">
        <f t="shared" si="2"/>
        <v/>
      </c>
      <c r="D38" s="9" t="s">
        <v>13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12</v>
      </c>
      <c r="C39" s="27" t="str">
        <f t="shared" si="2"/>
        <v/>
      </c>
      <c r="D39" s="9" t="s">
        <v>13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12</v>
      </c>
      <c r="C40" s="27" t="str">
        <f t="shared" si="2"/>
        <v/>
      </c>
      <c r="D40" s="9" t="s">
        <v>13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ref="A41:A44" si="4">IF(A40&gt;=K$3,"",EDATE(A40,1))</f>
        <v/>
      </c>
      <c r="B41" s="20" t="s">
        <v>12</v>
      </c>
      <c r="C41" s="27" t="str">
        <f t="shared" ref="C41:C44" si="5">IF(C40&gt;=K$3,"",EDATE(A40,1))</f>
        <v/>
      </c>
      <c r="D41" s="9" t="s">
        <v>13</v>
      </c>
      <c r="E41" s="21"/>
      <c r="F41" s="17" t="str">
        <f t="shared" ref="F41:F44" si="6">IF(A41="","",IF(E41&gt;0.285,"○","×"))</f>
        <v/>
      </c>
      <c r="G41" s="17"/>
    </row>
    <row r="42" spans="1:11" ht="16.2" customHeight="1" x14ac:dyDescent="0.2">
      <c r="A42" s="26" t="str">
        <f t="shared" si="4"/>
        <v/>
      </c>
      <c r="B42" s="20" t="s">
        <v>12</v>
      </c>
      <c r="C42" s="27" t="str">
        <f t="shared" si="5"/>
        <v/>
      </c>
      <c r="D42" s="9" t="s">
        <v>13</v>
      </c>
      <c r="E42" s="21"/>
      <c r="F42" s="17" t="str">
        <f t="shared" si="6"/>
        <v/>
      </c>
      <c r="G42" s="17"/>
    </row>
    <row r="43" spans="1:11" ht="16.2" customHeight="1" x14ac:dyDescent="0.2">
      <c r="A43" s="26" t="str">
        <f t="shared" si="4"/>
        <v/>
      </c>
      <c r="B43" s="20" t="s">
        <v>12</v>
      </c>
      <c r="C43" s="27" t="str">
        <f t="shared" si="5"/>
        <v/>
      </c>
      <c r="D43" s="9" t="s">
        <v>13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12</v>
      </c>
      <c r="C44" s="27" t="str">
        <f t="shared" si="5"/>
        <v/>
      </c>
      <c r="D44" s="9" t="s">
        <v>13</v>
      </c>
      <c r="E44" s="21"/>
      <c r="F44" s="17" t="str">
        <f t="shared" si="6"/>
        <v/>
      </c>
      <c r="G44" s="17"/>
    </row>
    <row r="45" spans="1:11" ht="16.8" customHeight="1" x14ac:dyDescent="0.2">
      <c r="A45" s="31" t="s">
        <v>8</v>
      </c>
      <c r="B45" s="32"/>
      <c r="C45" s="32"/>
      <c r="D45" s="33"/>
      <c r="E45" s="16">
        <f>IFERROR(AVERAGE(E9:E44),0)</f>
        <v>0</v>
      </c>
      <c r="F45" s="19" t="str">
        <f>IF(K45&gt;0,"×","○")</f>
        <v>×</v>
      </c>
      <c r="G45" s="24" t="str">
        <f>IF(F45="○","月単位週休２日達成",IF(E45&gt;28.5%,"通期の週休２日達成","週休２日未達成"))</f>
        <v>週休２日未達成</v>
      </c>
      <c r="J45" s="4" t="s">
        <v>14</v>
      </c>
      <c r="K45" s="2">
        <f>COUNTIF(F9:F28,"×")</f>
        <v>12</v>
      </c>
    </row>
    <row r="46" spans="1:11" ht="16.8" customHeight="1" x14ac:dyDescent="0.2"/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8">
    <mergeCell ref="E7:E8"/>
    <mergeCell ref="F7:F8"/>
    <mergeCell ref="G7:G8"/>
    <mergeCell ref="A45:D45"/>
    <mergeCell ref="A3:B3"/>
    <mergeCell ref="A4:B4"/>
    <mergeCell ref="A5:B5"/>
    <mergeCell ref="A7:D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20</v>
      </c>
      <c r="F1" s="2"/>
      <c r="K1" s="22" t="s">
        <v>16</v>
      </c>
      <c r="L1" s="5">
        <v>45931</v>
      </c>
    </row>
    <row r="2" spans="1:12" ht="16.2" customHeight="1" x14ac:dyDescent="0.2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1"/>
    </row>
    <row r="7" spans="1:12" ht="16.5" customHeight="1" x14ac:dyDescent="0.2">
      <c r="A7" s="35" t="s">
        <v>1</v>
      </c>
      <c r="B7" s="36"/>
      <c r="C7" s="36"/>
      <c r="D7" s="36"/>
      <c r="E7" s="39"/>
      <c r="F7" s="28" t="s">
        <v>15</v>
      </c>
      <c r="G7" s="28" t="s">
        <v>6</v>
      </c>
      <c r="H7" s="29" t="s">
        <v>7</v>
      </c>
    </row>
    <row r="8" spans="1:12" ht="16.5" customHeight="1" x14ac:dyDescent="0.2">
      <c r="A8" s="37"/>
      <c r="B8" s="38"/>
      <c r="C8" s="38"/>
      <c r="D8" s="38"/>
      <c r="E8" s="40"/>
      <c r="F8" s="28"/>
      <c r="G8" s="28"/>
      <c r="H8" s="30"/>
    </row>
    <row r="9" spans="1:12" ht="17.100000000000001" customHeight="1" x14ac:dyDescent="0.2">
      <c r="A9" s="12">
        <f t="shared" ref="A9:A43" si="0">MONTH(C9)</f>
        <v>9</v>
      </c>
      <c r="B9" s="13">
        <f t="shared" ref="B9:B43" si="1">WEEKNUM(C9,2)-WEEKNUM(DATE(YEAR(C9),MONTH(C9),1),2)+1</f>
        <v>5</v>
      </c>
      <c r="C9" s="14">
        <f>L2</f>
        <v>45929</v>
      </c>
      <c r="D9" s="9" t="s">
        <v>0</v>
      </c>
      <c r="E9" s="15">
        <f>C9+6</f>
        <v>45935</v>
      </c>
      <c r="F9" s="21"/>
      <c r="G9" s="17" t="str">
        <f>IF(F9&gt;0.285,"○","×")</f>
        <v>×</v>
      </c>
      <c r="H9" s="18"/>
    </row>
    <row r="10" spans="1:12" ht="17.100000000000001" customHeight="1" x14ac:dyDescent="0.2">
      <c r="A10" s="12">
        <f t="shared" si="0"/>
        <v>10</v>
      </c>
      <c r="B10" s="13">
        <f t="shared" si="1"/>
        <v>2</v>
      </c>
      <c r="C10" s="14">
        <f>C9+7</f>
        <v>45936</v>
      </c>
      <c r="D10" s="9" t="s">
        <v>0</v>
      </c>
      <c r="E10" s="15">
        <f>C10+6</f>
        <v>45942</v>
      </c>
      <c r="F10" s="21"/>
      <c r="G10" s="17" t="str">
        <f t="shared" ref="G10:G43" si="2">IF(F10&gt;0.285,"○","×")</f>
        <v>×</v>
      </c>
      <c r="H10" s="18"/>
    </row>
    <row r="11" spans="1:12" ht="17.100000000000001" customHeight="1" x14ac:dyDescent="0.2">
      <c r="A11" s="12">
        <f t="shared" si="0"/>
        <v>10</v>
      </c>
      <c r="B11" s="13">
        <f t="shared" si="1"/>
        <v>3</v>
      </c>
      <c r="C11" s="14">
        <f t="shared" ref="C11:C43" si="3">C10+7</f>
        <v>45943</v>
      </c>
      <c r="D11" s="9" t="s">
        <v>0</v>
      </c>
      <c r="E11" s="15">
        <f>C11+6</f>
        <v>45949</v>
      </c>
      <c r="F11" s="21"/>
      <c r="G11" s="17" t="str">
        <f t="shared" si="2"/>
        <v>×</v>
      </c>
      <c r="H11" s="18"/>
    </row>
    <row r="12" spans="1:12" ht="17.100000000000001" customHeight="1" x14ac:dyDescent="0.2">
      <c r="A12" s="12">
        <f t="shared" si="0"/>
        <v>10</v>
      </c>
      <c r="B12" s="13">
        <f t="shared" si="1"/>
        <v>4</v>
      </c>
      <c r="C12" s="14">
        <f t="shared" si="3"/>
        <v>45950</v>
      </c>
      <c r="D12" s="9" t="s">
        <v>0</v>
      </c>
      <c r="E12" s="15">
        <f t="shared" ref="E12:E43" si="4">C12+6</f>
        <v>45956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10</v>
      </c>
      <c r="B13" s="13">
        <f t="shared" si="1"/>
        <v>5</v>
      </c>
      <c r="C13" s="14">
        <f t="shared" si="3"/>
        <v>45957</v>
      </c>
      <c r="D13" s="9" t="s">
        <v>0</v>
      </c>
      <c r="E13" s="15">
        <f t="shared" si="4"/>
        <v>45963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11</v>
      </c>
      <c r="B14" s="13">
        <f t="shared" si="1"/>
        <v>2</v>
      </c>
      <c r="C14" s="14">
        <f t="shared" si="3"/>
        <v>45964</v>
      </c>
      <c r="D14" s="9" t="s">
        <v>0</v>
      </c>
      <c r="E14" s="15">
        <f t="shared" si="4"/>
        <v>45970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11</v>
      </c>
      <c r="B15" s="13">
        <f t="shared" si="1"/>
        <v>3</v>
      </c>
      <c r="C15" s="14">
        <f t="shared" si="3"/>
        <v>45971</v>
      </c>
      <c r="D15" s="9" t="s">
        <v>0</v>
      </c>
      <c r="E15" s="15">
        <f t="shared" si="4"/>
        <v>45977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11</v>
      </c>
      <c r="B16" s="13">
        <f t="shared" si="1"/>
        <v>4</v>
      </c>
      <c r="C16" s="14">
        <f t="shared" si="3"/>
        <v>45978</v>
      </c>
      <c r="D16" s="9" t="s">
        <v>0</v>
      </c>
      <c r="E16" s="15">
        <f t="shared" si="4"/>
        <v>45984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11</v>
      </c>
      <c r="B17" s="13">
        <f t="shared" si="1"/>
        <v>5</v>
      </c>
      <c r="C17" s="14">
        <f t="shared" si="3"/>
        <v>45985</v>
      </c>
      <c r="D17" s="9" t="s">
        <v>0</v>
      </c>
      <c r="E17" s="15">
        <f t="shared" si="4"/>
        <v>45991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12</v>
      </c>
      <c r="B18" s="13">
        <f t="shared" si="1"/>
        <v>1</v>
      </c>
      <c r="C18" s="14">
        <f t="shared" si="3"/>
        <v>45992</v>
      </c>
      <c r="D18" s="9" t="s">
        <v>0</v>
      </c>
      <c r="E18" s="15">
        <f t="shared" si="4"/>
        <v>45998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12</v>
      </c>
      <c r="B19" s="13">
        <f t="shared" si="1"/>
        <v>2</v>
      </c>
      <c r="C19" s="14">
        <f t="shared" si="3"/>
        <v>45999</v>
      </c>
      <c r="D19" s="9" t="s">
        <v>0</v>
      </c>
      <c r="E19" s="15">
        <f t="shared" si="4"/>
        <v>46005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12</v>
      </c>
      <c r="B20" s="13">
        <f t="shared" si="1"/>
        <v>3</v>
      </c>
      <c r="C20" s="14">
        <f t="shared" si="3"/>
        <v>46006</v>
      </c>
      <c r="D20" s="9" t="s">
        <v>0</v>
      </c>
      <c r="E20" s="15">
        <f t="shared" si="4"/>
        <v>46012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12</v>
      </c>
      <c r="B21" s="13">
        <f t="shared" si="1"/>
        <v>4</v>
      </c>
      <c r="C21" s="14">
        <f t="shared" si="3"/>
        <v>46013</v>
      </c>
      <c r="D21" s="9" t="s">
        <v>0</v>
      </c>
      <c r="E21" s="15">
        <f t="shared" si="4"/>
        <v>46019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12</v>
      </c>
      <c r="B22" s="13">
        <f t="shared" si="1"/>
        <v>5</v>
      </c>
      <c r="C22" s="14">
        <f t="shared" si="3"/>
        <v>46020</v>
      </c>
      <c r="D22" s="9" t="s">
        <v>0</v>
      </c>
      <c r="E22" s="15">
        <f t="shared" si="4"/>
        <v>46026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1</v>
      </c>
      <c r="B23" s="13">
        <f t="shared" si="1"/>
        <v>2</v>
      </c>
      <c r="C23" s="14">
        <f t="shared" si="3"/>
        <v>46027</v>
      </c>
      <c r="D23" s="9" t="s">
        <v>0</v>
      </c>
      <c r="E23" s="15">
        <f t="shared" si="4"/>
        <v>46033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1</v>
      </c>
      <c r="B24" s="13">
        <f t="shared" si="1"/>
        <v>3</v>
      </c>
      <c r="C24" s="14">
        <f t="shared" si="3"/>
        <v>46034</v>
      </c>
      <c r="D24" s="9" t="s">
        <v>0</v>
      </c>
      <c r="E24" s="15">
        <f t="shared" si="4"/>
        <v>46040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1</v>
      </c>
      <c r="B25" s="13">
        <f t="shared" si="1"/>
        <v>4</v>
      </c>
      <c r="C25" s="14">
        <f t="shared" si="3"/>
        <v>46041</v>
      </c>
      <c r="D25" s="9" t="s">
        <v>0</v>
      </c>
      <c r="E25" s="15">
        <f t="shared" si="4"/>
        <v>46047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1</v>
      </c>
      <c r="B26" s="13">
        <f t="shared" si="1"/>
        <v>5</v>
      </c>
      <c r="C26" s="14">
        <f t="shared" si="3"/>
        <v>46048</v>
      </c>
      <c r="D26" s="9" t="s">
        <v>0</v>
      </c>
      <c r="E26" s="15">
        <f t="shared" si="4"/>
        <v>46054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2</v>
      </c>
      <c r="B27" s="13">
        <f t="shared" si="1"/>
        <v>2</v>
      </c>
      <c r="C27" s="14">
        <f t="shared" si="3"/>
        <v>46055</v>
      </c>
      <c r="D27" s="9" t="s">
        <v>0</v>
      </c>
      <c r="E27" s="15">
        <f t="shared" si="4"/>
        <v>46061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2</v>
      </c>
      <c r="B28" s="13">
        <f t="shared" si="1"/>
        <v>3</v>
      </c>
      <c r="C28" s="14">
        <f t="shared" si="3"/>
        <v>46062</v>
      </c>
      <c r="D28" s="9" t="s">
        <v>0</v>
      </c>
      <c r="E28" s="15">
        <f t="shared" si="4"/>
        <v>46068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2</v>
      </c>
      <c r="B29" s="13">
        <f t="shared" si="1"/>
        <v>4</v>
      </c>
      <c r="C29" s="14">
        <f t="shared" si="3"/>
        <v>46069</v>
      </c>
      <c r="D29" s="9" t="s">
        <v>0</v>
      </c>
      <c r="E29" s="15">
        <f t="shared" si="4"/>
        <v>46075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2</v>
      </c>
      <c r="B30" s="13">
        <f t="shared" si="1"/>
        <v>5</v>
      </c>
      <c r="C30" s="14">
        <f t="shared" si="3"/>
        <v>46076</v>
      </c>
      <c r="D30" s="9" t="s">
        <v>0</v>
      </c>
      <c r="E30" s="15">
        <f t="shared" si="4"/>
        <v>46082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3</v>
      </c>
      <c r="B31" s="13">
        <f t="shared" si="1"/>
        <v>2</v>
      </c>
      <c r="C31" s="14">
        <f t="shared" si="3"/>
        <v>46083</v>
      </c>
      <c r="D31" s="9" t="s">
        <v>0</v>
      </c>
      <c r="E31" s="15">
        <f t="shared" si="4"/>
        <v>46089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3</v>
      </c>
      <c r="B32" s="13">
        <f t="shared" si="1"/>
        <v>3</v>
      </c>
      <c r="C32" s="14">
        <f t="shared" si="3"/>
        <v>46090</v>
      </c>
      <c r="D32" s="9" t="s">
        <v>0</v>
      </c>
      <c r="E32" s="15">
        <f t="shared" si="4"/>
        <v>46096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3</v>
      </c>
      <c r="B33" s="13">
        <f t="shared" si="1"/>
        <v>4</v>
      </c>
      <c r="C33" s="14">
        <f t="shared" si="3"/>
        <v>46097</v>
      </c>
      <c r="D33" s="9" t="s">
        <v>0</v>
      </c>
      <c r="E33" s="15">
        <f t="shared" si="4"/>
        <v>46103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3</v>
      </c>
      <c r="B34" s="13">
        <f t="shared" si="1"/>
        <v>5</v>
      </c>
      <c r="C34" s="14">
        <f t="shared" si="3"/>
        <v>46104</v>
      </c>
      <c r="D34" s="9" t="s">
        <v>0</v>
      </c>
      <c r="E34" s="15">
        <f t="shared" si="4"/>
        <v>46110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3</v>
      </c>
      <c r="B35" s="13">
        <f t="shared" si="1"/>
        <v>6</v>
      </c>
      <c r="C35" s="14">
        <f t="shared" si="3"/>
        <v>46111</v>
      </c>
      <c r="D35" s="9" t="s">
        <v>0</v>
      </c>
      <c r="E35" s="15">
        <f t="shared" si="4"/>
        <v>46117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4</v>
      </c>
      <c r="B36" s="13">
        <f t="shared" si="1"/>
        <v>2</v>
      </c>
      <c r="C36" s="14">
        <f t="shared" si="3"/>
        <v>46118</v>
      </c>
      <c r="D36" s="9" t="s">
        <v>0</v>
      </c>
      <c r="E36" s="15">
        <f t="shared" si="4"/>
        <v>46124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4</v>
      </c>
      <c r="B37" s="13">
        <f t="shared" si="1"/>
        <v>3</v>
      </c>
      <c r="C37" s="14">
        <f t="shared" si="3"/>
        <v>46125</v>
      </c>
      <c r="D37" s="9" t="s">
        <v>0</v>
      </c>
      <c r="E37" s="15">
        <f t="shared" si="4"/>
        <v>46131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4</v>
      </c>
      <c r="B38" s="13">
        <f t="shared" si="1"/>
        <v>4</v>
      </c>
      <c r="C38" s="14">
        <f t="shared" si="3"/>
        <v>46132</v>
      </c>
      <c r="D38" s="9" t="s">
        <v>0</v>
      </c>
      <c r="E38" s="15">
        <f t="shared" si="4"/>
        <v>46138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4</v>
      </c>
      <c r="B39" s="13">
        <f t="shared" si="1"/>
        <v>5</v>
      </c>
      <c r="C39" s="14">
        <f t="shared" si="3"/>
        <v>46139</v>
      </c>
      <c r="D39" s="9" t="s">
        <v>0</v>
      </c>
      <c r="E39" s="15">
        <f t="shared" si="4"/>
        <v>46145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5</v>
      </c>
      <c r="B40" s="13">
        <f t="shared" si="1"/>
        <v>2</v>
      </c>
      <c r="C40" s="14">
        <f t="shared" si="3"/>
        <v>46146</v>
      </c>
      <c r="D40" s="9" t="s">
        <v>0</v>
      </c>
      <c r="E40" s="15">
        <f t="shared" si="4"/>
        <v>46152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5</v>
      </c>
      <c r="B41" s="13">
        <f t="shared" si="1"/>
        <v>3</v>
      </c>
      <c r="C41" s="14">
        <f t="shared" si="3"/>
        <v>46153</v>
      </c>
      <c r="D41" s="9" t="s">
        <v>0</v>
      </c>
      <c r="E41" s="15">
        <f t="shared" si="4"/>
        <v>46159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5</v>
      </c>
      <c r="B42" s="13">
        <f t="shared" si="1"/>
        <v>4</v>
      </c>
      <c r="C42" s="14">
        <f t="shared" si="3"/>
        <v>46160</v>
      </c>
      <c r="D42" s="9" t="s">
        <v>0</v>
      </c>
      <c r="E42" s="15">
        <f t="shared" si="4"/>
        <v>46166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5</v>
      </c>
      <c r="B43" s="13">
        <f t="shared" si="1"/>
        <v>5</v>
      </c>
      <c r="C43" s="14">
        <f t="shared" si="3"/>
        <v>46167</v>
      </c>
      <c r="D43" s="9" t="s">
        <v>0</v>
      </c>
      <c r="E43" s="15">
        <f t="shared" si="4"/>
        <v>46173</v>
      </c>
      <c r="F43" s="21"/>
      <c r="G43" s="17" t="str">
        <f t="shared" si="2"/>
        <v>×</v>
      </c>
      <c r="H43" s="18"/>
    </row>
    <row r="44" spans="1:12" ht="16.8" customHeight="1" x14ac:dyDescent="0.2">
      <c r="A44" s="31" t="s">
        <v>8</v>
      </c>
      <c r="B44" s="32"/>
      <c r="C44" s="32"/>
      <c r="D44" s="32"/>
      <c r="E44" s="33"/>
      <c r="F44" s="16">
        <f>IFERROR(AVERAGE(F9:F43),0)</f>
        <v>0</v>
      </c>
      <c r="G44" s="19" t="str">
        <f>IF(L44&gt;0,"×","○")</f>
        <v>×</v>
      </c>
      <c r="H44" s="17" t="str">
        <f>IF(G44="○","完全週休２日達成",IF(F44&gt;28.5%,"通期の週休２日達成","週休２日未達成"))</f>
        <v>週休２日未達成</v>
      </c>
      <c r="K44" s="4" t="s">
        <v>9</v>
      </c>
      <c r="L44" s="2">
        <f>COUNTIF(G9:G43,"×")</f>
        <v>35</v>
      </c>
    </row>
    <row r="45" spans="1:12" ht="16.8" customHeight="1" x14ac:dyDescent="0.2"/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</sheetData>
  <mergeCells count="8">
    <mergeCell ref="F7:F8"/>
    <mergeCell ref="G7:G8"/>
    <mergeCell ref="H7:H8"/>
    <mergeCell ref="A44:E44"/>
    <mergeCell ref="A3:B3"/>
    <mergeCell ref="A4:B4"/>
    <mergeCell ref="A5:B5"/>
    <mergeCell ref="A7:E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第３号様式（月単位）</vt:lpstr>
      <vt:lpstr>第３号様式（週単位）</vt:lpstr>
      <vt:lpstr>'第３号様式（月単位）'!Print_Area</vt:lpstr>
      <vt:lpstr>'第３号様式（週単位）'!Print_Area</vt:lpstr>
      <vt:lpstr>'第３号様式（月単位）'!Print_Titles</vt:lpstr>
      <vt:lpstr>'第３号様式（週単位）'!Print_Titles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戸田市</cp:lastModifiedBy>
  <cp:lastPrinted>2025-09-19T07:43:22Z</cp:lastPrinted>
  <dcterms:created xsi:type="dcterms:W3CDTF">2011-06-14T02:02:34Z</dcterms:created>
  <dcterms:modified xsi:type="dcterms:W3CDTF">2025-09-19T07:43:45Z</dcterms:modified>
</cp:coreProperties>
</file>