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<sst xmlns="http://schemas.openxmlformats.org/spreadsheetml/2006/main" count="31" uniqueCount="25">
  <si>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単位　金額：千円</t>
  </si>
  <si>
    <t>年　度</t>
  </si>
  <si>
    <t>被　保　険　者</t>
  </si>
  <si>
    <t>収 入 額</t>
  </si>
  <si>
    <t>支 出 額</t>
  </si>
  <si>
    <t>差引残高</t>
  </si>
  <si>
    <t>保　  険　  税</t>
  </si>
  <si>
    <t>給　　　　　　　　　　　　付</t>
  </si>
  <si>
    <t>世　帯</t>
  </si>
  <si>
    <t>人　員</t>
  </si>
  <si>
    <t>調　定　額</t>
  </si>
  <si>
    <t>収　納　額</t>
  </si>
  <si>
    <t>収納率
（％）</t>
  </si>
  <si>
    <t>総　　額</t>
  </si>
  <si>
    <t>療 養 の 給 付</t>
  </si>
  <si>
    <t>療　養　費</t>
  </si>
  <si>
    <t>そ の 他 の 給 付</t>
  </si>
  <si>
    <t>件　数</t>
  </si>
  <si>
    <t>金　額</t>
  </si>
  <si>
    <t>平成10年度</t>
  </si>
  <si>
    <t>　資料：保険年金課</t>
  </si>
  <si>
    <t>　　注１）２段書きの上段は一般被保険者分、下段は退職被保険者分</t>
  </si>
  <si>
    <t>　　注２）「その他の給付」は高額療養費、高額介護合算療養費、出産育児一時金および葬祭費（一般＋退職）の合計（２３年度～）</t>
  </si>
  <si>
    <t>　　　　　　　18-7 国　民　健　康　保　険　事　業　状　況</t>
  </si>
  <si>
    <t>令和元年度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</si>
</sst>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00,000,"/>
    <numFmt numFmtId="179" formatCode="0,000,"/>
    <numFmt numFmtId="180" formatCode="#,##0.000;&quot;△ &quot;#,##0.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5" borderId="12" xfId="0" applyNumberFormat="1" applyFont="1" applyFill="1" applyBorder="1" applyAlignment="1">
      <alignment vertical="center"/>
    </xf>
    <xf numFmtId="176" fontId="7" fillId="35" borderId="0" xfId="0" applyNumberFormat="1" applyFont="1" applyFill="1" applyBorder="1" applyAlignment="1">
      <alignment vertical="center"/>
    </xf>
    <xf numFmtId="177" fontId="7" fillId="35" borderId="0" xfId="0" applyNumberFormat="1" applyFont="1" applyFill="1" applyBorder="1" applyAlignment="1">
      <alignment vertical="center"/>
    </xf>
    <xf numFmtId="176" fontId="7" fillId="35" borderId="13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horizontal="center" vertical="center"/>
    </xf>
    <xf numFmtId="176" fontId="8" fillId="35" borderId="0" xfId="0" applyNumberFormat="1" applyFont="1" applyFill="1" applyBorder="1" applyAlignment="1">
      <alignment vertical="center"/>
    </xf>
    <xf numFmtId="177" fontId="8" fillId="35" borderId="0" xfId="0" applyNumberFormat="1" applyFont="1" applyFill="1" applyBorder="1" applyAlignment="1">
      <alignment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right" vertical="center"/>
    </xf>
    <xf numFmtId="176" fontId="7" fillId="35" borderId="0" xfId="0" applyNumberFormat="1" applyFont="1" applyFill="1" applyBorder="1" applyAlignment="1">
      <alignment horizontal="right" vertical="center"/>
    </xf>
    <xf numFmtId="176" fontId="49" fillId="35" borderId="13" xfId="0" applyNumberFormat="1" applyFont="1" applyFill="1" applyBorder="1" applyAlignment="1">
      <alignment horizontal="center" vertical="center"/>
    </xf>
    <xf numFmtId="176" fontId="49" fillId="35" borderId="14" xfId="0" applyNumberFormat="1" applyFont="1" applyFill="1" applyBorder="1" applyAlignment="1">
      <alignment horizontal="right" vertical="center"/>
    </xf>
    <xf numFmtId="176" fontId="49" fillId="35" borderId="0" xfId="0" applyNumberFormat="1" applyFont="1" applyFill="1" applyBorder="1" applyAlignment="1">
      <alignment horizontal="right" vertical="center"/>
    </xf>
    <xf numFmtId="176" fontId="49" fillId="35" borderId="0" xfId="0" applyNumberFormat="1" applyFont="1" applyFill="1" applyBorder="1" applyAlignment="1">
      <alignment vertical="center"/>
    </xf>
    <xf numFmtId="177" fontId="49" fillId="35" borderId="0" xfId="0" applyNumberFormat="1" applyFont="1" applyFill="1" applyBorder="1" applyAlignment="1">
      <alignment vertical="center"/>
    </xf>
    <xf numFmtId="176" fontId="8" fillId="35" borderId="14" xfId="0" applyNumberFormat="1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horizontal="right" vertical="center"/>
    </xf>
    <xf numFmtId="176" fontId="7" fillId="35" borderId="13" xfId="61" applyNumberFormat="1" applyFont="1" applyFill="1" applyBorder="1" applyAlignment="1">
      <alignment horizontal="center" vertical="center"/>
      <protection/>
    </xf>
    <xf numFmtId="176" fontId="7" fillId="35" borderId="0" xfId="61" applyNumberFormat="1" applyFont="1" applyFill="1" applyBorder="1" applyAlignment="1">
      <alignment vertical="center"/>
      <protection/>
    </xf>
    <xf numFmtId="176" fontId="8" fillId="35" borderId="13" xfId="61" applyNumberFormat="1" applyFont="1" applyFill="1" applyBorder="1" applyAlignment="1">
      <alignment horizontal="center" vertical="center"/>
      <protection/>
    </xf>
    <xf numFmtId="176" fontId="8" fillId="33" borderId="14" xfId="61" applyNumberFormat="1" applyFont="1" applyFill="1" applyBorder="1" applyAlignment="1">
      <alignment horizontal="right" vertical="center"/>
      <protection/>
    </xf>
    <xf numFmtId="176" fontId="8" fillId="33" borderId="0" xfId="61" applyNumberFormat="1" applyFont="1" applyFill="1" applyBorder="1" applyAlignment="1">
      <alignment horizontal="right" vertical="center"/>
      <protection/>
    </xf>
    <xf numFmtId="176" fontId="8" fillId="33" borderId="0" xfId="61" applyNumberFormat="1" applyFont="1" applyFill="1" applyBorder="1" applyAlignment="1">
      <alignment vertical="center"/>
      <protection/>
    </xf>
    <xf numFmtId="177" fontId="8" fillId="33" borderId="0" xfId="61" applyNumberFormat="1" applyFont="1" applyFill="1" applyBorder="1" applyAlignment="1">
      <alignment vertical="center"/>
      <protection/>
    </xf>
    <xf numFmtId="176" fontId="7" fillId="33" borderId="13" xfId="61" applyNumberFormat="1" applyFont="1" applyFill="1" applyBorder="1" applyAlignment="1">
      <alignment horizontal="center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7" fontId="7" fillId="33" borderId="0" xfId="61" applyNumberFormat="1" applyFont="1" applyFill="1" applyBorder="1" applyAlignment="1">
      <alignment vertical="center"/>
      <protection/>
    </xf>
    <xf numFmtId="176" fontId="7" fillId="33" borderId="14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horizontal="right" vertical="center"/>
      <protection/>
    </xf>
    <xf numFmtId="178" fontId="7" fillId="33" borderId="0" xfId="61" applyNumberFormat="1" applyFont="1" applyFill="1" applyBorder="1" applyAlignment="1">
      <alignment horizontal="right" vertical="center"/>
      <protection/>
    </xf>
    <xf numFmtId="178" fontId="7" fillId="33" borderId="0" xfId="61" applyNumberFormat="1" applyFont="1" applyFill="1" applyBorder="1" applyAlignment="1">
      <alignment vertical="center"/>
      <protection/>
    </xf>
    <xf numFmtId="179" fontId="7" fillId="33" borderId="0" xfId="61" applyNumberFormat="1" applyFont="1" applyFill="1" applyBorder="1" applyAlignment="1">
      <alignment vertical="center"/>
      <protection/>
    </xf>
    <xf numFmtId="0" fontId="49" fillId="33" borderId="0" xfId="0" applyFont="1" applyFill="1" applyAlignment="1">
      <alignment vertical="center"/>
    </xf>
    <xf numFmtId="38" fontId="7" fillId="33" borderId="14" xfId="61" applyNumberFormat="1" applyFont="1" applyFill="1" applyBorder="1" applyAlignment="1">
      <alignment horizontal="right" vertical="center"/>
      <protection/>
    </xf>
    <xf numFmtId="38" fontId="7" fillId="33" borderId="0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6" fontId="49" fillId="33" borderId="0" xfId="0" applyNumberFormat="1" applyFont="1" applyFill="1" applyAlignment="1">
      <alignment vertical="center"/>
    </xf>
    <xf numFmtId="176" fontId="8" fillId="33" borderId="13" xfId="61" applyNumberFormat="1" applyFont="1" applyFill="1" applyBorder="1" applyAlignment="1">
      <alignment horizontal="center" vertical="center"/>
      <protection/>
    </xf>
    <xf numFmtId="176" fontId="8" fillId="35" borderId="15" xfId="0" applyNumberFormat="1" applyFont="1" applyFill="1" applyBorder="1" applyAlignment="1">
      <alignment horizontal="center" vertical="center"/>
    </xf>
    <xf numFmtId="176" fontId="8" fillId="35" borderId="16" xfId="0" applyNumberFormat="1" applyFont="1" applyFill="1" applyBorder="1" applyAlignment="1">
      <alignment vertical="center"/>
    </xf>
    <xf numFmtId="177" fontId="8" fillId="35" borderId="16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Alignment="1">
      <alignment vertical="center"/>
    </xf>
    <xf numFmtId="180" fontId="8" fillId="33" borderId="0" xfId="0" applyNumberFormat="1" applyFont="1" applyFill="1" applyAlignment="1">
      <alignment vertical="center"/>
    </xf>
    <xf numFmtId="176" fontId="49" fillId="33" borderId="0" xfId="0" applyNumberFormat="1" applyFont="1" applyFill="1" applyBorder="1" applyAlignment="1">
      <alignment vertical="center"/>
    </xf>
    <xf numFmtId="176" fontId="7" fillId="33" borderId="0" xfId="61" applyNumberFormat="1" applyFont="1" applyFill="1" applyBorder="1" applyAlignment="1">
      <alignment vertical="center"/>
      <protection/>
    </xf>
    <xf numFmtId="177" fontId="8" fillId="33" borderId="0" xfId="0" applyNumberFormat="1" applyFont="1" applyFill="1" applyBorder="1" applyAlignment="1">
      <alignment vertical="center"/>
    </xf>
    <xf numFmtId="176" fontId="7" fillId="33" borderId="0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38" fontId="8" fillId="33" borderId="0" xfId="61" applyNumberFormat="1" applyFont="1" applyFill="1" applyBorder="1" applyAlignment="1">
      <alignment horizontal="right" vertical="center"/>
      <protection/>
    </xf>
    <xf numFmtId="176" fontId="8" fillId="33" borderId="0" xfId="61" applyNumberFormat="1" applyFont="1" applyFill="1" applyBorder="1" applyAlignment="1">
      <alignment horizontal="right" vertical="center"/>
      <protection/>
    </xf>
    <xf numFmtId="38" fontId="8" fillId="33" borderId="0" xfId="61" applyNumberFormat="1" applyFont="1" applyFill="1" applyBorder="1" applyAlignment="1">
      <alignment horizontal="right" vertical="center" shrinkToFit="1"/>
      <protection/>
    </xf>
    <xf numFmtId="176" fontId="8" fillId="33" borderId="0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vertical="center"/>
    </xf>
    <xf numFmtId="176" fontId="8" fillId="33" borderId="0" xfId="61" applyNumberFormat="1" applyFont="1" applyFill="1" applyBorder="1" applyAlignment="1">
      <alignment vertical="center"/>
      <protection/>
    </xf>
    <xf numFmtId="176" fontId="50" fillId="33" borderId="0" xfId="0" applyNumberFormat="1" applyFont="1" applyFill="1" applyAlignment="1">
      <alignment vertical="center"/>
    </xf>
    <xf numFmtId="177" fontId="7" fillId="33" borderId="0" xfId="0" applyNumberFormat="1" applyFont="1" applyFill="1" applyBorder="1" applyAlignment="1">
      <alignment vertical="center"/>
    </xf>
    <xf numFmtId="176" fontId="7" fillId="33" borderId="0" xfId="61" applyNumberFormat="1" applyFont="1" applyFill="1" applyBorder="1" applyAlignment="1">
      <alignment vertical="center"/>
      <protection/>
    </xf>
    <xf numFmtId="176" fontId="7" fillId="33" borderId="0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6" fontId="8" fillId="33" borderId="0" xfId="0" applyNumberFormat="1" applyFont="1" applyFill="1" applyBorder="1" applyAlignment="1">
      <alignment vertical="center"/>
    </xf>
    <xf numFmtId="176" fontId="8" fillId="33" borderId="0" xfId="61" applyNumberFormat="1" applyFont="1" applyFill="1" applyBorder="1" applyAlignment="1">
      <alignment horizontal="right" vertical="center"/>
      <protection/>
    </xf>
    <xf numFmtId="176" fontId="8" fillId="33" borderId="0" xfId="61" applyNumberFormat="1" applyFont="1" applyFill="1" applyBorder="1" applyAlignment="1">
      <alignment vertical="center"/>
      <protection/>
    </xf>
    <xf numFmtId="176" fontId="50" fillId="33" borderId="0" xfId="0" applyNumberFormat="1" applyFont="1" applyFill="1" applyAlignment="1">
      <alignment vertical="center"/>
    </xf>
    <xf numFmtId="38" fontId="8" fillId="33" borderId="0" xfId="61" applyNumberFormat="1" applyFont="1" applyFill="1" applyBorder="1" applyAlignment="1">
      <alignment horizontal="right" vertical="center"/>
      <protection/>
    </xf>
    <xf numFmtId="38" fontId="8" fillId="33" borderId="0" xfId="61" applyNumberFormat="1" applyFont="1" applyFill="1" applyBorder="1" applyAlignment="1">
      <alignment horizontal="right" vertical="center" shrinkToFit="1"/>
      <protection/>
    </xf>
    <xf numFmtId="176" fontId="8" fillId="33" borderId="0" xfId="0" applyNumberFormat="1" applyFont="1" applyFill="1" applyBorder="1" applyAlignment="1">
      <alignment horizontal="right" vertical="center"/>
    </xf>
    <xf numFmtId="176" fontId="7" fillId="33" borderId="0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6" fontId="7" fillId="33" borderId="0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38" fontId="8" fillId="33" borderId="0" xfId="61" applyNumberFormat="1" applyFont="1" applyFill="1" applyBorder="1" applyAlignment="1">
      <alignment horizontal="right" vertical="center" shrinkToFit="1"/>
      <protection/>
    </xf>
    <xf numFmtId="38" fontId="8" fillId="33" borderId="14" xfId="61" applyNumberFormat="1" applyFont="1" applyFill="1" applyBorder="1" applyAlignment="1">
      <alignment horizontal="right" vertical="center"/>
      <protection/>
    </xf>
    <xf numFmtId="38" fontId="8" fillId="33" borderId="0" xfId="61" applyNumberFormat="1" applyFont="1" applyFill="1" applyBorder="1" applyAlignment="1">
      <alignment horizontal="right" vertical="center"/>
      <protection/>
    </xf>
    <xf numFmtId="176" fontId="8" fillId="33" borderId="0" xfId="61" applyNumberFormat="1" applyFont="1" applyFill="1" applyBorder="1" applyAlignment="1">
      <alignment horizontal="right" vertical="center"/>
      <protection/>
    </xf>
    <xf numFmtId="176" fontId="8" fillId="33" borderId="0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vertical="center"/>
    </xf>
    <xf numFmtId="176" fontId="8" fillId="33" borderId="0" xfId="61" applyNumberFormat="1" applyFont="1" applyFill="1" applyBorder="1" applyAlignment="1">
      <alignment vertical="center"/>
      <protection/>
    </xf>
    <xf numFmtId="176" fontId="50" fillId="33" borderId="0" xfId="0" applyNumberFormat="1" applyFont="1" applyFill="1" applyAlignment="1">
      <alignment vertical="center"/>
    </xf>
    <xf numFmtId="176" fontId="7" fillId="33" borderId="0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38" fontId="8" fillId="33" borderId="0" xfId="61" applyNumberFormat="1" applyFont="1" applyFill="1" applyBorder="1" applyAlignment="1">
      <alignment horizontal="right" vertical="center" shrinkToFit="1"/>
      <protection/>
    </xf>
    <xf numFmtId="176" fontId="8" fillId="33" borderId="0" xfId="0" applyNumberFormat="1" applyFont="1" applyFill="1" applyBorder="1" applyAlignment="1">
      <alignment horizontal="right" vertical="center"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7" fillId="33" borderId="0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0" xfId="61" applyNumberFormat="1" applyFont="1" applyFill="1" applyBorder="1" applyAlignment="1">
      <alignment horizontal="right"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6" fontId="49" fillId="33" borderId="0" xfId="0" applyNumberFormat="1" applyFont="1" applyFill="1" applyAlignment="1">
      <alignment vertical="center"/>
    </xf>
    <xf numFmtId="176" fontId="7" fillId="33" borderId="13" xfId="61" applyNumberFormat="1" applyFont="1" applyFill="1" applyBorder="1" applyAlignment="1">
      <alignment horizontal="center" vertical="center"/>
      <protection/>
    </xf>
    <xf numFmtId="38" fontId="7" fillId="33" borderId="14" xfId="61" applyNumberFormat="1" applyFont="1" applyFill="1" applyBorder="1" applyAlignment="1">
      <alignment horizontal="right" vertical="center"/>
      <protection/>
    </xf>
    <xf numFmtId="38" fontId="7" fillId="33" borderId="0" xfId="61" applyNumberFormat="1" applyFont="1" applyFill="1" applyBorder="1" applyAlignment="1">
      <alignment horizontal="right" vertical="center"/>
      <protection/>
    </xf>
    <xf numFmtId="38" fontId="7" fillId="33" borderId="0" xfId="61" applyNumberFormat="1" applyFont="1" applyFill="1" applyBorder="1" applyAlignment="1">
      <alignment horizontal="right" vertical="center" shrinkToFit="1"/>
      <protection/>
    </xf>
    <xf numFmtId="176" fontId="8" fillId="33" borderId="13" xfId="61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176" fontId="49" fillId="0" borderId="0" xfId="0" applyNumberFormat="1" applyFont="1" applyFill="1" applyAlignment="1">
      <alignment vertical="center"/>
    </xf>
    <xf numFmtId="38" fontId="7" fillId="0" borderId="14" xfId="61" applyNumberFormat="1" applyFont="1" applyFill="1" applyBorder="1" applyAlignment="1">
      <alignment horizontal="right" vertical="center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38" fontId="7" fillId="0" borderId="0" xfId="61" applyNumberFormat="1" applyFont="1" applyFill="1" applyBorder="1" applyAlignment="1">
      <alignment horizontal="right" vertical="center" shrinkToFit="1"/>
      <protection/>
    </xf>
    <xf numFmtId="176" fontId="7" fillId="0" borderId="0" xfId="0" applyNumberFormat="1" applyFont="1" applyFill="1" applyBorder="1" applyAlignment="1">
      <alignment horizontal="right" vertical="center"/>
    </xf>
    <xf numFmtId="176" fontId="7" fillId="33" borderId="14" xfId="61" applyNumberFormat="1" applyFont="1" applyFill="1" applyBorder="1" applyAlignment="1">
      <alignment horizontal="right" vertical="center"/>
      <protection/>
    </xf>
    <xf numFmtId="176" fontId="49" fillId="35" borderId="0" xfId="0" applyNumberFormat="1" applyFont="1" applyFill="1" applyBorder="1" applyAlignment="1">
      <alignment horizontal="right" vertical="center"/>
    </xf>
    <xf numFmtId="176" fontId="49" fillId="35" borderId="13" xfId="0" applyNumberFormat="1" applyFont="1" applyFill="1" applyBorder="1" applyAlignment="1">
      <alignment horizontal="center" vertical="center"/>
    </xf>
    <xf numFmtId="176" fontId="49" fillId="35" borderId="14" xfId="0" applyNumberFormat="1" applyFont="1" applyFill="1" applyBorder="1" applyAlignment="1">
      <alignment horizontal="right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right" vertical="center"/>
    </xf>
    <xf numFmtId="0" fontId="49" fillId="0" borderId="13" xfId="0" applyFont="1" applyBorder="1" applyAlignment="1">
      <alignment vertical="center"/>
    </xf>
    <xf numFmtId="176" fontId="7" fillId="33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49" fillId="33" borderId="16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176" fontId="7" fillId="34" borderId="17" xfId="0" applyNumberFormat="1" applyFont="1" applyFill="1" applyBorder="1" applyAlignment="1">
      <alignment horizontal="center" vertical="center"/>
    </xf>
    <xf numFmtId="176" fontId="7" fillId="34" borderId="18" xfId="0" applyNumberFormat="1" applyFont="1" applyFill="1" applyBorder="1" applyAlignment="1">
      <alignment horizontal="center" vertical="center"/>
    </xf>
    <xf numFmtId="176" fontId="7" fillId="34" borderId="19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4" borderId="2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 wrapText="1"/>
    </xf>
    <xf numFmtId="38" fontId="8" fillId="0" borderId="14" xfId="61" applyNumberFormat="1" applyFont="1" applyFill="1" applyBorder="1" applyAlignment="1">
      <alignment horizontal="right" vertical="center"/>
      <protection/>
    </xf>
    <xf numFmtId="38" fontId="8" fillId="0" borderId="0" xfId="61" applyNumberFormat="1" applyFont="1" applyFill="1" applyBorder="1" applyAlignment="1">
      <alignment horizontal="right"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38" fontId="8" fillId="0" borderId="0" xfId="61" applyNumberFormat="1" applyFont="1" applyFill="1" applyBorder="1" applyAlignment="1">
      <alignment horizontal="right" vertical="center" shrinkToFit="1"/>
      <protection/>
    </xf>
    <xf numFmtId="176" fontId="8" fillId="0" borderId="0" xfId="61" applyNumberFormat="1" applyFont="1" applyFill="1" applyBorder="1" applyAlignment="1">
      <alignment vertical="center"/>
      <protection/>
    </xf>
    <xf numFmtId="177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61" applyNumberFormat="1" applyFont="1" applyFill="1" applyBorder="1" applyAlignment="1">
      <alignment horizontal="right" vertical="center"/>
      <protection/>
    </xf>
    <xf numFmtId="176" fontId="8" fillId="0" borderId="0" xfId="61" applyNumberFormat="1" applyFont="1" applyFill="1" applyBorder="1" applyAlignment="1">
      <alignment vertical="center"/>
      <protection/>
    </xf>
    <xf numFmtId="176" fontId="5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16-syakaihukusi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showGridLines="0" tabSelected="1" zoomScalePageLayoutView="0" workbookViewId="0" topLeftCell="A1">
      <pane ySplit="5" topLeftCell="A57" activePane="bottomLeft" state="frozen"/>
      <selection pane="topLeft" activeCell="A1" sqref="A1"/>
      <selection pane="bottomLeft" activeCell="M84" sqref="M84"/>
    </sheetView>
  </sheetViews>
  <sheetFormatPr defaultColWidth="9.00390625" defaultRowHeight="15"/>
  <cols>
    <col min="1" max="1" width="11.28125" style="2" customWidth="1"/>
    <col min="2" max="3" width="9.28125" style="2" customWidth="1"/>
    <col min="4" max="4" width="17.8515625" style="2" bestFit="1" customWidth="1"/>
    <col min="5" max="5" width="13.28125" style="2" bestFit="1" customWidth="1"/>
    <col min="6" max="6" width="10.28125" style="2" customWidth="1"/>
    <col min="7" max="8" width="13.421875" style="2" bestFit="1" customWidth="1"/>
    <col min="9" max="9" width="9.28125" style="2" bestFit="1" customWidth="1"/>
    <col min="10" max="10" width="9.8515625" style="2" bestFit="1" customWidth="1"/>
    <col min="11" max="11" width="13.421875" style="2" customWidth="1"/>
    <col min="12" max="12" width="11.421875" style="2" bestFit="1" customWidth="1"/>
    <col min="13" max="13" width="13.421875" style="2" customWidth="1"/>
    <col min="14" max="14" width="10.28125" style="2" bestFit="1" customWidth="1"/>
    <col min="15" max="15" width="11.421875" style="2" bestFit="1" customWidth="1"/>
    <col min="16" max="16" width="9.7109375" style="2" bestFit="1" customWidth="1"/>
    <col min="17" max="17" width="11.140625" style="2" customWidth="1"/>
    <col min="18" max="16384" width="9.00390625" style="2" customWidth="1"/>
  </cols>
  <sheetData>
    <row r="1" spans="1:17" s="1" customFormat="1" ht="15.75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3.5" thickBot="1">
      <c r="A2" s="9"/>
      <c r="B2" s="127" t="s">
        <v>0</v>
      </c>
      <c r="C2" s="12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7" customFormat="1" ht="12.75">
      <c r="A3" s="129" t="s">
        <v>1</v>
      </c>
      <c r="B3" s="131" t="s">
        <v>2</v>
      </c>
      <c r="C3" s="131"/>
      <c r="D3" s="131" t="s">
        <v>3</v>
      </c>
      <c r="E3" s="131" t="s">
        <v>4</v>
      </c>
      <c r="F3" s="131" t="s">
        <v>5</v>
      </c>
      <c r="G3" s="131" t="s">
        <v>6</v>
      </c>
      <c r="H3" s="131"/>
      <c r="I3" s="131"/>
      <c r="J3" s="131" t="s">
        <v>7</v>
      </c>
      <c r="K3" s="131"/>
      <c r="L3" s="131"/>
      <c r="M3" s="131"/>
      <c r="N3" s="131"/>
      <c r="O3" s="131"/>
      <c r="P3" s="131"/>
      <c r="Q3" s="134"/>
    </row>
    <row r="4" spans="1:17" s="7" customFormat="1" ht="12.75">
      <c r="A4" s="130"/>
      <c r="B4" s="132" t="s">
        <v>8</v>
      </c>
      <c r="C4" s="132" t="s">
        <v>9</v>
      </c>
      <c r="D4" s="132"/>
      <c r="E4" s="132"/>
      <c r="F4" s="132"/>
      <c r="G4" s="132" t="s">
        <v>10</v>
      </c>
      <c r="H4" s="132" t="s">
        <v>11</v>
      </c>
      <c r="I4" s="135" t="s">
        <v>12</v>
      </c>
      <c r="J4" s="132" t="s">
        <v>13</v>
      </c>
      <c r="K4" s="132"/>
      <c r="L4" s="132" t="s">
        <v>14</v>
      </c>
      <c r="M4" s="132"/>
      <c r="N4" s="132" t="s">
        <v>15</v>
      </c>
      <c r="O4" s="132"/>
      <c r="P4" s="132" t="s">
        <v>16</v>
      </c>
      <c r="Q4" s="133"/>
    </row>
    <row r="5" spans="1:17" s="7" customFormat="1" ht="12.75">
      <c r="A5" s="130"/>
      <c r="B5" s="132"/>
      <c r="C5" s="132"/>
      <c r="D5" s="132"/>
      <c r="E5" s="132"/>
      <c r="F5" s="132"/>
      <c r="G5" s="132"/>
      <c r="H5" s="132"/>
      <c r="I5" s="132"/>
      <c r="J5" s="10" t="s">
        <v>17</v>
      </c>
      <c r="K5" s="10" t="s">
        <v>18</v>
      </c>
      <c r="L5" s="10" t="s">
        <v>17</v>
      </c>
      <c r="M5" s="10" t="s">
        <v>18</v>
      </c>
      <c r="N5" s="10" t="s">
        <v>17</v>
      </c>
      <c r="O5" s="10" t="s">
        <v>18</v>
      </c>
      <c r="P5" s="10" t="s">
        <v>17</v>
      </c>
      <c r="Q5" s="11" t="s">
        <v>18</v>
      </c>
    </row>
    <row r="6" spans="1:17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</row>
    <row r="7" spans="1:17" ht="12.75">
      <c r="A7" s="122" t="s">
        <v>19</v>
      </c>
      <c r="B7" s="101">
        <v>16305</v>
      </c>
      <c r="C7" s="101">
        <v>33032</v>
      </c>
      <c r="D7" s="101">
        <v>6180899</v>
      </c>
      <c r="E7" s="101">
        <v>6050370</v>
      </c>
      <c r="F7" s="101">
        <f>SUM(D7-E7)</f>
        <v>130529</v>
      </c>
      <c r="G7" s="13">
        <v>3240977</v>
      </c>
      <c r="H7" s="13">
        <v>2062742</v>
      </c>
      <c r="I7" s="14">
        <f>H7/G7*100</f>
        <v>63.64568461917502</v>
      </c>
      <c r="J7" s="101">
        <f>SUM(L7,L8,N7,N8,P7)</f>
        <v>245672</v>
      </c>
      <c r="K7" s="101">
        <f>SUM(M7,M8,O7,O8,Q7)</f>
        <v>3556664</v>
      </c>
      <c r="L7" s="9">
        <v>198428</v>
      </c>
      <c r="M7" s="9">
        <v>2748694</v>
      </c>
      <c r="N7" s="9">
        <v>5586</v>
      </c>
      <c r="O7" s="9">
        <v>39385</v>
      </c>
      <c r="P7" s="125">
        <v>547</v>
      </c>
      <c r="Q7" s="125">
        <v>100740</v>
      </c>
    </row>
    <row r="8" spans="1:17" ht="12.75">
      <c r="A8" s="122"/>
      <c r="B8" s="101"/>
      <c r="C8" s="101"/>
      <c r="D8" s="101"/>
      <c r="E8" s="101"/>
      <c r="F8" s="101"/>
      <c r="G8" s="13">
        <v>215862</v>
      </c>
      <c r="H8" s="13">
        <v>203963</v>
      </c>
      <c r="I8" s="14">
        <f>H8/G8*100</f>
        <v>94.48768194494632</v>
      </c>
      <c r="J8" s="101"/>
      <c r="K8" s="101"/>
      <c r="L8" s="9">
        <v>40293</v>
      </c>
      <c r="M8" s="9">
        <v>657246</v>
      </c>
      <c r="N8" s="9">
        <v>818</v>
      </c>
      <c r="O8" s="9">
        <v>10599</v>
      </c>
      <c r="P8" s="125"/>
      <c r="Q8" s="125"/>
    </row>
    <row r="9" spans="1:17" ht="12.75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9"/>
      <c r="M9" s="9"/>
      <c r="N9" s="9"/>
      <c r="O9" s="9"/>
      <c r="P9" s="9"/>
      <c r="Q9" s="9"/>
    </row>
    <row r="10" spans="1:17" ht="12.75">
      <c r="A10" s="122">
        <v>11</v>
      </c>
      <c r="B10" s="101">
        <v>17023</v>
      </c>
      <c r="C10" s="101">
        <v>34084</v>
      </c>
      <c r="D10" s="101">
        <v>6674757</v>
      </c>
      <c r="E10" s="101">
        <v>6431451</v>
      </c>
      <c r="F10" s="101">
        <f>SUM(D10-E10)</f>
        <v>243306</v>
      </c>
      <c r="G10" s="13">
        <v>3512963</v>
      </c>
      <c r="H10" s="13">
        <v>2192887</v>
      </c>
      <c r="I10" s="14">
        <f>H10/G10*100</f>
        <v>62.422718371927054</v>
      </c>
      <c r="J10" s="101">
        <f>SUM(L10,L11,N10,N11,P10)</f>
        <v>259303</v>
      </c>
      <c r="K10" s="101">
        <f>SUM(M10,M11,O10,O11,Q10)</f>
        <v>3784480</v>
      </c>
      <c r="L10" s="9">
        <v>206933</v>
      </c>
      <c r="M10" s="9">
        <v>2850571</v>
      </c>
      <c r="N10" s="9">
        <v>5760</v>
      </c>
      <c r="O10" s="9">
        <v>42178</v>
      </c>
      <c r="P10" s="125">
        <v>578</v>
      </c>
      <c r="Q10" s="125">
        <v>107840</v>
      </c>
    </row>
    <row r="11" spans="1:17" ht="12.75">
      <c r="A11" s="122"/>
      <c r="B11" s="101"/>
      <c r="C11" s="101"/>
      <c r="D11" s="101"/>
      <c r="E11" s="101"/>
      <c r="F11" s="101"/>
      <c r="G11" s="13">
        <v>242461</v>
      </c>
      <c r="H11" s="13">
        <v>224731</v>
      </c>
      <c r="I11" s="14">
        <f>H11/G11*100</f>
        <v>92.68748376027484</v>
      </c>
      <c r="J11" s="101"/>
      <c r="K11" s="101"/>
      <c r="L11" s="9">
        <v>45155</v>
      </c>
      <c r="M11" s="9">
        <v>769119</v>
      </c>
      <c r="N11" s="9">
        <v>877</v>
      </c>
      <c r="O11" s="9">
        <v>14772</v>
      </c>
      <c r="P11" s="125"/>
      <c r="Q11" s="125"/>
    </row>
    <row r="12" spans="1:17" ht="12.75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9"/>
      <c r="M12" s="9"/>
      <c r="N12" s="9"/>
      <c r="O12" s="9"/>
      <c r="P12" s="9"/>
      <c r="Q12" s="9"/>
    </row>
    <row r="13" spans="1:17" ht="12.75">
      <c r="A13" s="122">
        <v>12</v>
      </c>
      <c r="B13" s="101">
        <v>17594</v>
      </c>
      <c r="C13" s="101">
        <v>35018</v>
      </c>
      <c r="D13" s="101">
        <v>6583857</v>
      </c>
      <c r="E13" s="101">
        <v>6473143</v>
      </c>
      <c r="F13" s="101">
        <f>SUM(D13-E13)</f>
        <v>110714</v>
      </c>
      <c r="G13" s="13">
        <v>3943210</v>
      </c>
      <c r="H13" s="13">
        <v>2344194</v>
      </c>
      <c r="I13" s="14">
        <f>H13/G13*100</f>
        <v>59.4488754086138</v>
      </c>
      <c r="J13" s="101">
        <f>SUM(L13,L14,N13,N14,P13)</f>
        <v>276161</v>
      </c>
      <c r="K13" s="101">
        <f>SUM(M13,M14,O13,O14,Q13)</f>
        <v>3860518</v>
      </c>
      <c r="L13" s="13">
        <v>218894</v>
      </c>
      <c r="M13" s="13">
        <v>2883844</v>
      </c>
      <c r="N13" s="13">
        <v>5968</v>
      </c>
      <c r="O13" s="13">
        <v>42040</v>
      </c>
      <c r="P13" s="101">
        <v>582</v>
      </c>
      <c r="Q13" s="101">
        <v>109040</v>
      </c>
    </row>
    <row r="14" spans="1:17" ht="12.75">
      <c r="A14" s="122"/>
      <c r="B14" s="101"/>
      <c r="C14" s="101"/>
      <c r="D14" s="101"/>
      <c r="E14" s="101"/>
      <c r="F14" s="101"/>
      <c r="G14" s="13">
        <v>287847</v>
      </c>
      <c r="H14" s="13">
        <v>265314</v>
      </c>
      <c r="I14" s="14">
        <f>H14/G14*100</f>
        <v>92.17188297949953</v>
      </c>
      <c r="J14" s="101"/>
      <c r="K14" s="101"/>
      <c r="L14" s="13">
        <v>49742</v>
      </c>
      <c r="M14" s="13">
        <v>813042</v>
      </c>
      <c r="N14" s="13">
        <v>975</v>
      </c>
      <c r="O14" s="13">
        <v>12552</v>
      </c>
      <c r="P14" s="101"/>
      <c r="Q14" s="101"/>
    </row>
    <row r="15" spans="1:17" ht="12.75">
      <c r="A15" s="16"/>
      <c r="B15" s="17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</row>
    <row r="16" spans="1:17" ht="12.75">
      <c r="A16" s="122">
        <v>13</v>
      </c>
      <c r="B16" s="123">
        <v>18262</v>
      </c>
      <c r="C16" s="100">
        <v>36007</v>
      </c>
      <c r="D16" s="100">
        <v>7210665</v>
      </c>
      <c r="E16" s="100">
        <v>6915630</v>
      </c>
      <c r="F16" s="100">
        <f>SUM(D16-E16)</f>
        <v>295035</v>
      </c>
      <c r="G16" s="13">
        <v>4283390</v>
      </c>
      <c r="H16" s="13">
        <v>2363989</v>
      </c>
      <c r="I16" s="14">
        <f>H16/G16*100</f>
        <v>55.18967453348866</v>
      </c>
      <c r="J16" s="100">
        <f>SUM(L16,L17,N16,N17,P16)</f>
        <v>288433</v>
      </c>
      <c r="K16" s="100">
        <f>SUM(M16,M17,O16,O17,Q16)</f>
        <v>4007422</v>
      </c>
      <c r="L16" s="13">
        <v>228560</v>
      </c>
      <c r="M16" s="13">
        <v>3037995</v>
      </c>
      <c r="N16" s="13">
        <v>6217</v>
      </c>
      <c r="O16" s="13">
        <v>42994</v>
      </c>
      <c r="P16" s="100">
        <v>648</v>
      </c>
      <c r="Q16" s="100">
        <v>114320</v>
      </c>
    </row>
    <row r="17" spans="1:17" ht="12.75">
      <c r="A17" s="122"/>
      <c r="B17" s="123"/>
      <c r="C17" s="100"/>
      <c r="D17" s="100"/>
      <c r="E17" s="100"/>
      <c r="F17" s="100"/>
      <c r="G17" s="13">
        <v>294929</v>
      </c>
      <c r="H17" s="13">
        <v>265656</v>
      </c>
      <c r="I17" s="14">
        <f>H17/G17*100</f>
        <v>90.07456031790703</v>
      </c>
      <c r="J17" s="100"/>
      <c r="K17" s="100"/>
      <c r="L17" s="13">
        <v>51796</v>
      </c>
      <c r="M17" s="13">
        <v>799356</v>
      </c>
      <c r="N17" s="13">
        <v>1212</v>
      </c>
      <c r="O17" s="13">
        <v>12757</v>
      </c>
      <c r="P17" s="100"/>
      <c r="Q17" s="100"/>
    </row>
    <row r="18" spans="1:17" ht="12.75">
      <c r="A18" s="16"/>
      <c r="B18" s="17"/>
      <c r="C18" s="17"/>
      <c r="D18" s="17"/>
      <c r="E18" s="17"/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</row>
    <row r="19" spans="1:17" s="3" customFormat="1" ht="12.75">
      <c r="A19" s="122">
        <v>14</v>
      </c>
      <c r="B19" s="123">
        <v>19185</v>
      </c>
      <c r="C19" s="100">
        <v>37344</v>
      </c>
      <c r="D19" s="100">
        <v>7427310</v>
      </c>
      <c r="E19" s="100">
        <v>7085832</v>
      </c>
      <c r="F19" s="100">
        <f>SUM(D19-E19)</f>
        <v>341478</v>
      </c>
      <c r="G19" s="13">
        <v>4678910</v>
      </c>
      <c r="H19" s="13">
        <v>2432918</v>
      </c>
      <c r="I19" s="14">
        <f>H19/G19*100</f>
        <v>51.99753788809787</v>
      </c>
      <c r="J19" s="100">
        <f>SUM(L19,L20,N19,N20,P19)</f>
        <v>274243</v>
      </c>
      <c r="K19" s="100">
        <f>SUM(M19,M20,O19,O20,Q19)</f>
        <v>3651995</v>
      </c>
      <c r="L19" s="13">
        <v>217350</v>
      </c>
      <c r="M19" s="13">
        <v>2754080</v>
      </c>
      <c r="N19" s="13">
        <v>6663</v>
      </c>
      <c r="O19" s="13">
        <v>52313</v>
      </c>
      <c r="P19" s="100">
        <v>687</v>
      </c>
      <c r="Q19" s="100">
        <v>120960</v>
      </c>
    </row>
    <row r="20" spans="1:17" ht="12.75">
      <c r="A20" s="124"/>
      <c r="B20" s="123"/>
      <c r="C20" s="100"/>
      <c r="D20" s="100"/>
      <c r="E20" s="100"/>
      <c r="F20" s="100"/>
      <c r="G20" s="13">
        <v>308963</v>
      </c>
      <c r="H20" s="13">
        <v>274241</v>
      </c>
      <c r="I20" s="14">
        <f>H20/G20*100</f>
        <v>88.76176111702696</v>
      </c>
      <c r="J20" s="100"/>
      <c r="K20" s="100"/>
      <c r="L20" s="13">
        <v>48267</v>
      </c>
      <c r="M20" s="13">
        <v>710701</v>
      </c>
      <c r="N20" s="13">
        <v>1276</v>
      </c>
      <c r="O20" s="13">
        <v>13941</v>
      </c>
      <c r="P20" s="100"/>
      <c r="Q20" s="100"/>
    </row>
    <row r="21" spans="1:17" ht="12.75">
      <c r="A21" s="15"/>
      <c r="B21" s="14"/>
      <c r="C21" s="13"/>
      <c r="D21" s="13"/>
      <c r="E21" s="13"/>
      <c r="F21" s="13"/>
      <c r="G21" s="13"/>
      <c r="H21" s="13"/>
      <c r="I21" s="14"/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122">
        <v>15</v>
      </c>
      <c r="B22" s="123">
        <v>20418</v>
      </c>
      <c r="C22" s="100">
        <v>39118</v>
      </c>
      <c r="D22" s="100">
        <v>8221009</v>
      </c>
      <c r="E22" s="100">
        <v>8012065</v>
      </c>
      <c r="F22" s="101">
        <f>SUM(D22-E22)</f>
        <v>208944</v>
      </c>
      <c r="G22" s="13">
        <v>4966926</v>
      </c>
      <c r="H22" s="13">
        <v>2436515</v>
      </c>
      <c r="I22" s="14">
        <f>H22/G22*100</f>
        <v>49.05478760907652</v>
      </c>
      <c r="J22" s="100">
        <f>SUM(L22,L23,N22,N23,P22)</f>
        <v>322812</v>
      </c>
      <c r="K22" s="101">
        <f>SUM(M22,M23,O22,O23,Q22)</f>
        <v>4411374</v>
      </c>
      <c r="L22" s="13">
        <v>253625</v>
      </c>
      <c r="M22" s="13">
        <v>3364060</v>
      </c>
      <c r="N22" s="13">
        <v>7503</v>
      </c>
      <c r="O22" s="13">
        <v>57615</v>
      </c>
      <c r="P22" s="100">
        <v>610</v>
      </c>
      <c r="Q22" s="100">
        <v>113260</v>
      </c>
    </row>
    <row r="23" spans="1:17" ht="12.75">
      <c r="A23" s="122"/>
      <c r="B23" s="123"/>
      <c r="C23" s="100"/>
      <c r="D23" s="100"/>
      <c r="E23" s="100"/>
      <c r="F23" s="101"/>
      <c r="G23" s="13">
        <v>331775</v>
      </c>
      <c r="H23" s="13">
        <v>296370</v>
      </c>
      <c r="I23" s="14">
        <f>H23/G23*100</f>
        <v>89.32861125762942</v>
      </c>
      <c r="J23" s="100"/>
      <c r="K23" s="101"/>
      <c r="L23" s="13">
        <v>59334</v>
      </c>
      <c r="M23" s="13">
        <v>861410</v>
      </c>
      <c r="N23" s="13">
        <v>1740</v>
      </c>
      <c r="O23" s="13">
        <v>15029</v>
      </c>
      <c r="P23" s="100"/>
      <c r="Q23" s="100"/>
    </row>
    <row r="24" spans="1:17" ht="12.75">
      <c r="A24" s="19"/>
      <c r="B24" s="20"/>
      <c r="C24" s="21"/>
      <c r="D24" s="21"/>
      <c r="E24" s="21"/>
      <c r="F24" s="21"/>
      <c r="G24" s="13"/>
      <c r="H24" s="13"/>
      <c r="I24" s="14"/>
      <c r="J24" s="21"/>
      <c r="K24" s="21"/>
      <c r="L24" s="13"/>
      <c r="M24" s="13"/>
      <c r="N24" s="13"/>
      <c r="O24" s="13"/>
      <c r="P24" s="21"/>
      <c r="Q24" s="21"/>
    </row>
    <row r="25" spans="1:17" ht="12.75">
      <c r="A25" s="122">
        <v>16</v>
      </c>
      <c r="B25" s="123">
        <v>20965</v>
      </c>
      <c r="C25" s="100">
        <v>39887</v>
      </c>
      <c r="D25" s="100">
        <v>8628642</v>
      </c>
      <c r="E25" s="100">
        <v>8306243</v>
      </c>
      <c r="F25" s="101">
        <f>SUM(D25-E25)</f>
        <v>322399</v>
      </c>
      <c r="G25" s="13">
        <v>5244906</v>
      </c>
      <c r="H25" s="13">
        <v>2547941</v>
      </c>
      <c r="I25" s="14">
        <f>H25/G25*100</f>
        <v>48.57934536863006</v>
      </c>
      <c r="J25" s="100">
        <f>SUM(L25,L26,N25,N26,P25)</f>
        <v>342238</v>
      </c>
      <c r="K25" s="101">
        <f>SUM(M25,M26,O25,O26,Q25)</f>
        <v>4732272</v>
      </c>
      <c r="L25" s="13">
        <v>264553</v>
      </c>
      <c r="M25" s="13">
        <v>3551377</v>
      </c>
      <c r="N25" s="13">
        <v>8166</v>
      </c>
      <c r="O25" s="13">
        <v>61203</v>
      </c>
      <c r="P25" s="100">
        <v>619</v>
      </c>
      <c r="Q25" s="100">
        <v>110020</v>
      </c>
    </row>
    <row r="26" spans="1:17" ht="12.75">
      <c r="A26" s="122"/>
      <c r="B26" s="123"/>
      <c r="C26" s="100"/>
      <c r="D26" s="100"/>
      <c r="E26" s="100"/>
      <c r="F26" s="101"/>
      <c r="G26" s="13">
        <v>374563</v>
      </c>
      <c r="H26" s="13">
        <v>336555</v>
      </c>
      <c r="I26" s="14">
        <f>H26/G26*100</f>
        <v>89.85270835613768</v>
      </c>
      <c r="J26" s="100"/>
      <c r="K26" s="101"/>
      <c r="L26" s="13">
        <v>66993</v>
      </c>
      <c r="M26" s="13">
        <v>990782</v>
      </c>
      <c r="N26" s="13">
        <v>1907</v>
      </c>
      <c r="O26" s="13">
        <v>18890</v>
      </c>
      <c r="P26" s="100"/>
      <c r="Q26" s="100"/>
    </row>
    <row r="27" spans="1:17" s="8" customFormat="1" ht="12.75">
      <c r="A27" s="22"/>
      <c r="B27" s="23"/>
      <c r="C27" s="24"/>
      <c r="D27" s="24"/>
      <c r="E27" s="24"/>
      <c r="F27" s="24"/>
      <c r="G27" s="25"/>
      <c r="H27" s="25"/>
      <c r="I27" s="26"/>
      <c r="J27" s="24"/>
      <c r="K27" s="24"/>
      <c r="L27" s="25"/>
      <c r="M27" s="25"/>
      <c r="N27" s="25"/>
      <c r="O27" s="25"/>
      <c r="P27" s="24"/>
      <c r="Q27" s="24"/>
    </row>
    <row r="28" spans="1:17" s="8" customFormat="1" ht="12.75">
      <c r="A28" s="120">
        <v>17</v>
      </c>
      <c r="B28" s="121">
        <v>21223</v>
      </c>
      <c r="C28" s="119">
        <v>39956</v>
      </c>
      <c r="D28" s="119">
        <v>8738095</v>
      </c>
      <c r="E28" s="119">
        <v>8499522</v>
      </c>
      <c r="F28" s="101">
        <f>SUM(D28-E28)</f>
        <v>238573</v>
      </c>
      <c r="G28" s="25">
        <v>5070891</v>
      </c>
      <c r="H28" s="25">
        <v>2623961</v>
      </c>
      <c r="I28" s="14">
        <f>H28/G28*100</f>
        <v>51.74556108581313</v>
      </c>
      <c r="J28" s="100">
        <f>SUM(L28,L29,N28,N29,P28)</f>
        <v>366862</v>
      </c>
      <c r="K28" s="101">
        <f>SUM(M28,M29,O28,O29,Q28)</f>
        <v>5055190</v>
      </c>
      <c r="L28" s="25">
        <v>280007</v>
      </c>
      <c r="M28" s="25">
        <v>3700558</v>
      </c>
      <c r="N28" s="25">
        <v>9097</v>
      </c>
      <c r="O28" s="25">
        <v>73805</v>
      </c>
      <c r="P28" s="119">
        <v>749</v>
      </c>
      <c r="Q28" s="119">
        <v>128120</v>
      </c>
    </row>
    <row r="29" spans="1:17" s="8" customFormat="1" ht="12.75">
      <c r="A29" s="120"/>
      <c r="B29" s="121"/>
      <c r="C29" s="119"/>
      <c r="D29" s="119"/>
      <c r="E29" s="119"/>
      <c r="F29" s="101"/>
      <c r="G29" s="25">
        <v>414533</v>
      </c>
      <c r="H29" s="25">
        <v>363893</v>
      </c>
      <c r="I29" s="14">
        <f>H29/G29*100</f>
        <v>87.78384350582462</v>
      </c>
      <c r="J29" s="100"/>
      <c r="K29" s="101"/>
      <c r="L29" s="25">
        <v>74897</v>
      </c>
      <c r="M29" s="25">
        <v>1131983</v>
      </c>
      <c r="N29" s="25">
        <v>2112</v>
      </c>
      <c r="O29" s="25">
        <v>20724</v>
      </c>
      <c r="P29" s="119"/>
      <c r="Q29" s="119"/>
    </row>
    <row r="30" spans="1:17" s="8" customFormat="1" ht="12.75">
      <c r="A30" s="22"/>
      <c r="B30" s="23"/>
      <c r="C30" s="24"/>
      <c r="D30" s="24"/>
      <c r="E30" s="24"/>
      <c r="F30" s="24"/>
      <c r="G30" s="25"/>
      <c r="H30" s="25"/>
      <c r="I30" s="26"/>
      <c r="J30" s="24"/>
      <c r="K30" s="24"/>
      <c r="L30" s="25"/>
      <c r="M30" s="25"/>
      <c r="N30" s="25"/>
      <c r="O30" s="25"/>
      <c r="P30" s="24"/>
      <c r="Q30" s="24"/>
    </row>
    <row r="31" spans="1:17" s="8" customFormat="1" ht="12.75">
      <c r="A31" s="120">
        <v>18</v>
      </c>
      <c r="B31" s="121">
        <v>21350</v>
      </c>
      <c r="C31" s="119">
        <v>39769</v>
      </c>
      <c r="D31" s="119">
        <v>9289681</v>
      </c>
      <c r="E31" s="119">
        <v>9136286</v>
      </c>
      <c r="F31" s="101">
        <f>SUM(D31-E31)</f>
        <v>153395</v>
      </c>
      <c r="G31" s="25">
        <v>4938158</v>
      </c>
      <c r="H31" s="25">
        <v>2637950</v>
      </c>
      <c r="I31" s="14">
        <f>H31/G31*100</f>
        <v>53.41971642057626</v>
      </c>
      <c r="J31" s="100">
        <f>SUM(L31,L32,N31,N32,P31)</f>
        <v>391202</v>
      </c>
      <c r="K31" s="101">
        <f>SUM(M31,M32,O31,O32,Q31)</f>
        <v>5335527</v>
      </c>
      <c r="L31" s="25">
        <v>289451</v>
      </c>
      <c r="M31" s="25">
        <v>3796309</v>
      </c>
      <c r="N31" s="25">
        <v>12134</v>
      </c>
      <c r="O31" s="25">
        <v>80752</v>
      </c>
      <c r="P31" s="119">
        <v>729</v>
      </c>
      <c r="Q31" s="119">
        <v>128200</v>
      </c>
    </row>
    <row r="32" spans="1:17" s="8" customFormat="1" ht="12.75">
      <c r="A32" s="120"/>
      <c r="B32" s="121"/>
      <c r="C32" s="119"/>
      <c r="D32" s="119"/>
      <c r="E32" s="119"/>
      <c r="F32" s="101"/>
      <c r="G32" s="25">
        <v>486465</v>
      </c>
      <c r="H32" s="25">
        <v>420826</v>
      </c>
      <c r="I32" s="14">
        <f>H32/G32*100</f>
        <v>86.50694294553564</v>
      </c>
      <c r="J32" s="100"/>
      <c r="K32" s="101"/>
      <c r="L32" s="25">
        <v>85873</v>
      </c>
      <c r="M32" s="25">
        <v>1307269</v>
      </c>
      <c r="N32" s="25">
        <v>3015</v>
      </c>
      <c r="O32" s="25">
        <v>22997</v>
      </c>
      <c r="P32" s="119"/>
      <c r="Q32" s="119"/>
    </row>
    <row r="33" spans="1:17" s="4" customFormat="1" ht="12.75">
      <c r="A33" s="16"/>
      <c r="B33" s="27"/>
      <c r="C33" s="28"/>
      <c r="D33" s="28"/>
      <c r="E33" s="28"/>
      <c r="F33" s="28"/>
      <c r="G33" s="17"/>
      <c r="H33" s="17"/>
      <c r="I33" s="18"/>
      <c r="J33" s="28"/>
      <c r="K33" s="28"/>
      <c r="L33" s="17"/>
      <c r="M33" s="17"/>
      <c r="N33" s="17"/>
      <c r="O33" s="17"/>
      <c r="P33" s="28"/>
      <c r="Q33" s="28"/>
    </row>
    <row r="34" spans="1:17" s="4" customFormat="1" ht="12.75">
      <c r="A34" s="29">
        <v>19</v>
      </c>
      <c r="B34" s="118">
        <v>21428</v>
      </c>
      <c r="C34" s="102">
        <v>39415</v>
      </c>
      <c r="D34" s="102">
        <v>10969716</v>
      </c>
      <c r="E34" s="102">
        <v>10527574</v>
      </c>
      <c r="F34" s="101">
        <f>SUM(D34-E34)</f>
        <v>442142</v>
      </c>
      <c r="G34" s="30">
        <v>5087350</v>
      </c>
      <c r="H34" s="30">
        <v>2831516</v>
      </c>
      <c r="I34" s="14">
        <f>H34/G34*100</f>
        <v>55.657975173715194</v>
      </c>
      <c r="J34" s="100">
        <f>SUM(L34,L35,N34,N35,P34)</f>
        <v>415658</v>
      </c>
      <c r="K34" s="101">
        <f>SUM(M34,M35,O34,O35,Q34)</f>
        <v>5856166</v>
      </c>
      <c r="L34" s="30">
        <v>306229</v>
      </c>
      <c r="M34" s="30">
        <v>4067980</v>
      </c>
      <c r="N34" s="30">
        <v>10316</v>
      </c>
      <c r="O34" s="30">
        <v>90572</v>
      </c>
      <c r="P34" s="102">
        <v>759</v>
      </c>
      <c r="Q34" s="102">
        <v>149770</v>
      </c>
    </row>
    <row r="35" spans="1:17" s="4" customFormat="1" ht="12.75">
      <c r="A35" s="29"/>
      <c r="B35" s="118"/>
      <c r="C35" s="102"/>
      <c r="D35" s="102"/>
      <c r="E35" s="102"/>
      <c r="F35" s="101"/>
      <c r="G35" s="30">
        <v>550586</v>
      </c>
      <c r="H35" s="30">
        <v>478142</v>
      </c>
      <c r="I35" s="14">
        <f>H35/G35*100</f>
        <v>86.84238247975793</v>
      </c>
      <c r="J35" s="100"/>
      <c r="K35" s="101"/>
      <c r="L35" s="30">
        <v>95881</v>
      </c>
      <c r="M35" s="30">
        <v>1522038</v>
      </c>
      <c r="N35" s="30">
        <v>2473</v>
      </c>
      <c r="O35" s="30">
        <v>25806</v>
      </c>
      <c r="P35" s="102"/>
      <c r="Q35" s="102"/>
    </row>
    <row r="36" spans="1:17" s="4" customFormat="1" ht="12.75">
      <c r="A36" s="31"/>
      <c r="B36" s="32"/>
      <c r="C36" s="33"/>
      <c r="D36" s="33"/>
      <c r="E36" s="33"/>
      <c r="F36" s="33"/>
      <c r="G36" s="34"/>
      <c r="H36" s="34"/>
      <c r="I36" s="35"/>
      <c r="J36" s="33"/>
      <c r="K36" s="33"/>
      <c r="L36" s="34"/>
      <c r="M36" s="34"/>
      <c r="N36" s="34"/>
      <c r="O36" s="34"/>
      <c r="P36" s="33"/>
      <c r="Q36" s="33"/>
    </row>
    <row r="37" spans="1:17" s="4" customFormat="1" ht="12.75">
      <c r="A37" s="29">
        <v>20</v>
      </c>
      <c r="B37" s="118">
        <v>19307</v>
      </c>
      <c r="C37" s="102">
        <v>34206</v>
      </c>
      <c r="D37" s="102">
        <v>10270971</v>
      </c>
      <c r="E37" s="102">
        <v>9912508</v>
      </c>
      <c r="F37" s="101">
        <f>SUM(D37-E37)</f>
        <v>358463</v>
      </c>
      <c r="G37" s="30">
        <v>5229899</v>
      </c>
      <c r="H37" s="30">
        <v>2979293</v>
      </c>
      <c r="I37" s="14">
        <f>H37/G37*100</f>
        <v>56.96654944961652</v>
      </c>
      <c r="J37" s="100">
        <f>SUM(L37,L38,N37,N38,P37)</f>
        <v>416742</v>
      </c>
      <c r="K37" s="101">
        <f>SUM(M37,M38,O37,O38,Q37)</f>
        <v>5750092</v>
      </c>
      <c r="L37" s="30">
        <v>381023</v>
      </c>
      <c r="M37" s="30">
        <v>5158193</v>
      </c>
      <c r="N37" s="30">
        <v>11193</v>
      </c>
      <c r="O37" s="30">
        <v>101528</v>
      </c>
      <c r="P37" s="102">
        <v>457</v>
      </c>
      <c r="Q37" s="102">
        <v>108230</v>
      </c>
    </row>
    <row r="38" spans="1:17" s="4" customFormat="1" ht="12.75">
      <c r="A38" s="29"/>
      <c r="B38" s="118"/>
      <c r="C38" s="102"/>
      <c r="D38" s="102"/>
      <c r="E38" s="102"/>
      <c r="F38" s="101"/>
      <c r="G38" s="30">
        <v>221018</v>
      </c>
      <c r="H38" s="30">
        <v>158744</v>
      </c>
      <c r="I38" s="14">
        <f>H38/G38*100</f>
        <v>71.82401433367419</v>
      </c>
      <c r="J38" s="100"/>
      <c r="K38" s="101"/>
      <c r="L38" s="30">
        <v>23245</v>
      </c>
      <c r="M38" s="30">
        <v>373580</v>
      </c>
      <c r="N38" s="30">
        <v>824</v>
      </c>
      <c r="O38" s="30">
        <v>8561</v>
      </c>
      <c r="P38" s="102"/>
      <c r="Q38" s="102"/>
    </row>
    <row r="39" spans="1:17" s="4" customFormat="1" ht="12.75">
      <c r="A39" s="22"/>
      <c r="B39" s="23"/>
      <c r="C39" s="24"/>
      <c r="D39" s="24"/>
      <c r="E39" s="24"/>
      <c r="F39" s="24"/>
      <c r="G39" s="25"/>
      <c r="H39" s="25"/>
      <c r="I39" s="26"/>
      <c r="J39" s="24"/>
      <c r="K39" s="24"/>
      <c r="L39" s="25"/>
      <c r="M39" s="25"/>
      <c r="N39" s="25"/>
      <c r="O39" s="25"/>
      <c r="P39" s="24"/>
      <c r="Q39" s="24"/>
    </row>
    <row r="40" spans="1:17" ht="12.75">
      <c r="A40" s="36">
        <v>21</v>
      </c>
      <c r="B40" s="118">
        <v>19584</v>
      </c>
      <c r="C40" s="102">
        <v>34614</v>
      </c>
      <c r="D40" s="102">
        <v>10772260</v>
      </c>
      <c r="E40" s="102">
        <v>10415864</v>
      </c>
      <c r="F40" s="102">
        <f>D40-E40</f>
        <v>356396</v>
      </c>
      <c r="G40" s="37">
        <v>5247747</v>
      </c>
      <c r="H40" s="37">
        <v>2958961</v>
      </c>
      <c r="I40" s="14">
        <f>H40/G40*100</f>
        <v>56.385359278943895</v>
      </c>
      <c r="J40" s="100">
        <f>SUM(L40,L41,N40,N41,P40)</f>
        <v>422337</v>
      </c>
      <c r="K40" s="101">
        <f>SUM(M40,M41,O40,O41,Q40)</f>
        <v>6045999</v>
      </c>
      <c r="L40" s="37">
        <v>390663</v>
      </c>
      <c r="M40" s="37">
        <v>5539655</v>
      </c>
      <c r="N40" s="37">
        <v>12865</v>
      </c>
      <c r="O40" s="37">
        <v>105377</v>
      </c>
      <c r="P40" s="102">
        <v>405</v>
      </c>
      <c r="Q40" s="102">
        <v>104758</v>
      </c>
    </row>
    <row r="41" spans="1:17" ht="12.75">
      <c r="A41" s="36"/>
      <c r="B41" s="118"/>
      <c r="C41" s="102"/>
      <c r="D41" s="102"/>
      <c r="E41" s="102"/>
      <c r="F41" s="102"/>
      <c r="G41" s="37">
        <v>215221</v>
      </c>
      <c r="H41" s="37">
        <v>153886</v>
      </c>
      <c r="I41" s="14">
        <f>H41/G41*100</f>
        <v>71.5013869464411</v>
      </c>
      <c r="J41" s="100"/>
      <c r="K41" s="101"/>
      <c r="L41" s="37">
        <v>18057</v>
      </c>
      <c r="M41" s="37">
        <v>293528</v>
      </c>
      <c r="N41" s="37">
        <v>347</v>
      </c>
      <c r="O41" s="37">
        <v>2681</v>
      </c>
      <c r="P41" s="102"/>
      <c r="Q41" s="102"/>
    </row>
    <row r="42" spans="1:17" ht="12.75">
      <c r="A42" s="36"/>
      <c r="B42" s="39"/>
      <c r="C42" s="40"/>
      <c r="D42" s="40"/>
      <c r="E42" s="40"/>
      <c r="F42" s="40"/>
      <c r="G42" s="37"/>
      <c r="H42" s="37"/>
      <c r="I42" s="38"/>
      <c r="J42" s="40"/>
      <c r="K42" s="40"/>
      <c r="L42" s="37"/>
      <c r="M42" s="37"/>
      <c r="N42" s="37"/>
      <c r="O42" s="37"/>
      <c r="P42" s="40"/>
      <c r="Q42" s="40"/>
    </row>
    <row r="43" spans="1:17" ht="12.75">
      <c r="A43" s="36">
        <v>22</v>
      </c>
      <c r="B43" s="118">
        <v>19824</v>
      </c>
      <c r="C43" s="102">
        <v>34716</v>
      </c>
      <c r="D43" s="102">
        <v>10601355</v>
      </c>
      <c r="E43" s="102">
        <v>10264938</v>
      </c>
      <c r="F43" s="102">
        <f>D43-E43</f>
        <v>336417</v>
      </c>
      <c r="G43" s="37">
        <v>5050340</v>
      </c>
      <c r="H43" s="37">
        <v>2786530</v>
      </c>
      <c r="I43" s="14">
        <f>H43/G43*100</f>
        <v>55.17509712217395</v>
      </c>
      <c r="J43" s="100">
        <f>SUM(L43,L44,N43,N44,P43)</f>
        <v>427709</v>
      </c>
      <c r="K43" s="101">
        <f>SUM(M43,M44,O43,O44,Q43)</f>
        <v>6041382</v>
      </c>
      <c r="L43" s="37">
        <v>394249</v>
      </c>
      <c r="M43" s="57">
        <v>5510845</v>
      </c>
      <c r="N43" s="37">
        <v>13708</v>
      </c>
      <c r="O43" s="57">
        <v>107609</v>
      </c>
      <c r="P43" s="102">
        <v>452</v>
      </c>
      <c r="Q43" s="103">
        <v>127712</v>
      </c>
    </row>
    <row r="44" spans="1:17" ht="12.75">
      <c r="A44" s="36"/>
      <c r="B44" s="118"/>
      <c r="C44" s="102"/>
      <c r="D44" s="102"/>
      <c r="E44" s="102"/>
      <c r="F44" s="102"/>
      <c r="G44" s="37">
        <v>205461</v>
      </c>
      <c r="H44" s="37">
        <v>149832</v>
      </c>
      <c r="I44" s="14">
        <f>H44/G44*100</f>
        <v>72.92478864602042</v>
      </c>
      <c r="J44" s="100"/>
      <c r="K44" s="101"/>
      <c r="L44" s="37">
        <v>18847</v>
      </c>
      <c r="M44" s="57">
        <v>292084</v>
      </c>
      <c r="N44" s="37">
        <v>453</v>
      </c>
      <c r="O44" s="57">
        <v>3132</v>
      </c>
      <c r="P44" s="102"/>
      <c r="Q44" s="104"/>
    </row>
    <row r="45" spans="1:17" ht="12.75">
      <c r="A45" s="36"/>
      <c r="B45" s="39"/>
      <c r="C45" s="40"/>
      <c r="D45" s="40"/>
      <c r="E45" s="40"/>
      <c r="F45" s="40"/>
      <c r="G45" s="47"/>
      <c r="H45" s="47"/>
      <c r="I45" s="38"/>
      <c r="J45" s="40"/>
      <c r="K45" s="41"/>
      <c r="L45" s="47"/>
      <c r="M45" s="42"/>
      <c r="N45" s="47"/>
      <c r="O45" s="43"/>
      <c r="P45" s="40"/>
      <c r="Q45" s="44"/>
    </row>
    <row r="46" spans="1:17" ht="12.75">
      <c r="A46" s="36">
        <v>23</v>
      </c>
      <c r="B46" s="106">
        <v>19876</v>
      </c>
      <c r="C46" s="107">
        <v>34658</v>
      </c>
      <c r="D46" s="107">
        <v>11177980</v>
      </c>
      <c r="E46" s="102">
        <v>10821879</v>
      </c>
      <c r="F46" s="107">
        <f>D46-E46</f>
        <v>356101</v>
      </c>
      <c r="G46" s="37">
        <v>5073554</v>
      </c>
      <c r="H46" s="37">
        <v>2790990</v>
      </c>
      <c r="I46" s="14">
        <f>H46/G46*100</f>
        <v>55.01055078944661</v>
      </c>
      <c r="J46" s="100">
        <f>SUM(L46,L47,N46,N47,P46)</f>
        <v>449104</v>
      </c>
      <c r="K46" s="101">
        <f>SUM(M46,M47,O46,O47,Q46)</f>
        <v>7084354</v>
      </c>
      <c r="L46" s="40">
        <v>403373</v>
      </c>
      <c r="M46" s="37">
        <v>5807601</v>
      </c>
      <c r="N46" s="37">
        <v>14227</v>
      </c>
      <c r="O46" s="37">
        <v>112484</v>
      </c>
      <c r="P46" s="102">
        <v>10800</v>
      </c>
      <c r="Q46" s="103">
        <v>825390</v>
      </c>
    </row>
    <row r="47" spans="1:17" ht="12.75">
      <c r="A47" s="36"/>
      <c r="B47" s="106"/>
      <c r="C47" s="107"/>
      <c r="D47" s="107"/>
      <c r="E47" s="102"/>
      <c r="F47" s="107"/>
      <c r="G47" s="37">
        <v>207813</v>
      </c>
      <c r="H47" s="37">
        <v>154661</v>
      </c>
      <c r="I47" s="14">
        <f>H47/G47*100</f>
        <v>74.42315928262428</v>
      </c>
      <c r="J47" s="100"/>
      <c r="K47" s="101"/>
      <c r="L47" s="40">
        <v>20226</v>
      </c>
      <c r="M47" s="37">
        <v>335175</v>
      </c>
      <c r="N47" s="37">
        <v>478</v>
      </c>
      <c r="O47" s="37">
        <v>3704</v>
      </c>
      <c r="P47" s="102"/>
      <c r="Q47" s="104"/>
    </row>
    <row r="48" spans="1:17" ht="12.75">
      <c r="A48" s="36"/>
      <c r="B48" s="45"/>
      <c r="C48" s="46"/>
      <c r="D48" s="46"/>
      <c r="E48" s="40"/>
      <c r="F48" s="46"/>
      <c r="G48" s="47"/>
      <c r="H48" s="47"/>
      <c r="I48" s="38"/>
      <c r="J48" s="40"/>
      <c r="K48" s="40"/>
      <c r="L48" s="40"/>
      <c r="M48" s="47"/>
      <c r="N48" s="47"/>
      <c r="O48" s="47"/>
      <c r="P48" s="40"/>
      <c r="Q48" s="48"/>
    </row>
    <row r="49" spans="1:17" s="4" customFormat="1" ht="12.75">
      <c r="A49" s="36">
        <v>24</v>
      </c>
      <c r="B49" s="106">
        <v>19810</v>
      </c>
      <c r="C49" s="107">
        <v>34252</v>
      </c>
      <c r="D49" s="107">
        <v>12416483</v>
      </c>
      <c r="E49" s="102">
        <v>11854536</v>
      </c>
      <c r="F49" s="107">
        <f>D49-E49</f>
        <v>561947</v>
      </c>
      <c r="G49" s="37">
        <v>5045254</v>
      </c>
      <c r="H49" s="37">
        <v>2812087</v>
      </c>
      <c r="I49" s="14">
        <f>H49/G49*100</f>
        <v>55.737273088728536</v>
      </c>
      <c r="J49" s="100">
        <f>SUM(L49,L50,N49,N50,P49)</f>
        <v>459132</v>
      </c>
      <c r="K49" s="101">
        <f>SUM(M49,M50,O49,O50,Q49)</f>
        <v>7406800</v>
      </c>
      <c r="L49" s="40">
        <v>412316</v>
      </c>
      <c r="M49" s="37">
        <v>6002545</v>
      </c>
      <c r="N49" s="37">
        <v>12876</v>
      </c>
      <c r="O49" s="37">
        <v>97674</v>
      </c>
      <c r="P49" s="102">
        <v>12816</v>
      </c>
      <c r="Q49" s="103">
        <v>934085</v>
      </c>
    </row>
    <row r="50" spans="1:17" s="5" customFormat="1" ht="12.75">
      <c r="A50" s="36"/>
      <c r="B50" s="106"/>
      <c r="C50" s="107"/>
      <c r="D50" s="107"/>
      <c r="E50" s="102"/>
      <c r="F50" s="107"/>
      <c r="G50" s="37">
        <v>193054</v>
      </c>
      <c r="H50" s="37">
        <v>144078</v>
      </c>
      <c r="I50" s="14">
        <f>H50/G50*100</f>
        <v>74.63093227801548</v>
      </c>
      <c r="J50" s="100"/>
      <c r="K50" s="101"/>
      <c r="L50" s="40">
        <v>20624</v>
      </c>
      <c r="M50" s="37">
        <v>369357</v>
      </c>
      <c r="N50" s="37">
        <v>500</v>
      </c>
      <c r="O50" s="37">
        <v>3139</v>
      </c>
      <c r="P50" s="102"/>
      <c r="Q50" s="104"/>
    </row>
    <row r="51" spans="1:17" s="5" customFormat="1" ht="12.75">
      <c r="A51" s="36"/>
      <c r="B51" s="45"/>
      <c r="C51" s="46"/>
      <c r="D51" s="46"/>
      <c r="E51" s="40"/>
      <c r="F51" s="46"/>
      <c r="G51" s="47"/>
      <c r="H51" s="47"/>
      <c r="I51" s="38"/>
      <c r="J51" s="40"/>
      <c r="K51" s="40"/>
      <c r="L51" s="40"/>
      <c r="M51" s="47"/>
      <c r="N51" s="47"/>
      <c r="O51" s="47"/>
      <c r="P51" s="40"/>
      <c r="Q51" s="48"/>
    </row>
    <row r="52" spans="1:17" s="5" customFormat="1" ht="12.75">
      <c r="A52" s="36">
        <v>25</v>
      </c>
      <c r="B52" s="106">
        <v>19933</v>
      </c>
      <c r="C52" s="107">
        <v>33961</v>
      </c>
      <c r="D52" s="107">
        <v>12660741</v>
      </c>
      <c r="E52" s="102">
        <v>12271351</v>
      </c>
      <c r="F52" s="107">
        <f>D52-E52</f>
        <v>389390</v>
      </c>
      <c r="G52" s="47">
        <v>4996296</v>
      </c>
      <c r="H52" s="47">
        <v>2749191</v>
      </c>
      <c r="I52" s="14">
        <f>H52/G52*100</f>
        <v>55.024582210501535</v>
      </c>
      <c r="J52" s="100">
        <f>SUM(L52,L53,N52,N53,P52)</f>
        <v>467595</v>
      </c>
      <c r="K52" s="101">
        <f>SUM(M52,M53,O52,O53,Q52)</f>
        <v>7580228</v>
      </c>
      <c r="L52" s="40">
        <v>420973</v>
      </c>
      <c r="M52" s="47">
        <v>6212371</v>
      </c>
      <c r="N52" s="47">
        <v>13571</v>
      </c>
      <c r="O52" s="47">
        <v>94742</v>
      </c>
      <c r="P52" s="102">
        <v>13361</v>
      </c>
      <c r="Q52" s="103">
        <v>928682</v>
      </c>
    </row>
    <row r="53" spans="1:17" s="5" customFormat="1" ht="12.75">
      <c r="A53" s="36"/>
      <c r="B53" s="106"/>
      <c r="C53" s="107"/>
      <c r="D53" s="107"/>
      <c r="E53" s="102"/>
      <c r="F53" s="107"/>
      <c r="G53" s="47">
        <v>179632</v>
      </c>
      <c r="H53" s="47">
        <v>133877</v>
      </c>
      <c r="I53" s="14">
        <f>H53/G53*100</f>
        <v>74.52848044891779</v>
      </c>
      <c r="J53" s="100"/>
      <c r="K53" s="101"/>
      <c r="L53" s="40">
        <v>19223</v>
      </c>
      <c r="M53" s="47">
        <v>341300</v>
      </c>
      <c r="N53" s="47">
        <v>467</v>
      </c>
      <c r="O53" s="47">
        <v>3133</v>
      </c>
      <c r="P53" s="102"/>
      <c r="Q53" s="104"/>
    </row>
    <row r="54" spans="1:17" s="5" customFormat="1" ht="12.75">
      <c r="A54" s="36"/>
      <c r="B54" s="45"/>
      <c r="C54" s="46"/>
      <c r="D54" s="46"/>
      <c r="E54" s="40"/>
      <c r="F54" s="46"/>
      <c r="G54" s="47"/>
      <c r="H54" s="47"/>
      <c r="I54" s="38"/>
      <c r="J54" s="40"/>
      <c r="K54" s="40"/>
      <c r="L54" s="40"/>
      <c r="M54" s="47"/>
      <c r="N54" s="47"/>
      <c r="O54" s="47"/>
      <c r="P54" s="40"/>
      <c r="Q54" s="48"/>
    </row>
    <row r="55" spans="1:17" s="5" customFormat="1" ht="12.75">
      <c r="A55" s="36">
        <v>26</v>
      </c>
      <c r="B55" s="106">
        <v>19994</v>
      </c>
      <c r="C55" s="107">
        <v>33588</v>
      </c>
      <c r="D55" s="107">
        <v>12687233</v>
      </c>
      <c r="E55" s="102">
        <v>12239768</v>
      </c>
      <c r="F55" s="108">
        <f>D55-E55</f>
        <v>447465</v>
      </c>
      <c r="G55" s="69">
        <v>4887562</v>
      </c>
      <c r="H55" s="69">
        <v>2783188</v>
      </c>
      <c r="I55" s="68">
        <f>H55/G55*100</f>
        <v>56.9443006554188</v>
      </c>
      <c r="J55" s="100">
        <v>466789</v>
      </c>
      <c r="K55" s="101">
        <v>7478597</v>
      </c>
      <c r="L55" s="59">
        <v>424495</v>
      </c>
      <c r="M55" s="60">
        <v>6231461</v>
      </c>
      <c r="N55" s="60">
        <v>12424</v>
      </c>
      <c r="O55" s="60">
        <v>91497</v>
      </c>
      <c r="P55" s="102">
        <v>13576</v>
      </c>
      <c r="Q55" s="103">
        <v>925000</v>
      </c>
    </row>
    <row r="56" spans="1:17" s="5" customFormat="1" ht="12.75">
      <c r="A56" s="36"/>
      <c r="B56" s="106"/>
      <c r="C56" s="107"/>
      <c r="D56" s="107"/>
      <c r="E56" s="102"/>
      <c r="F56" s="108"/>
      <c r="G56" s="69">
        <v>140971</v>
      </c>
      <c r="H56" s="69">
        <v>101796</v>
      </c>
      <c r="I56" s="68">
        <f>H56/G56*100</f>
        <v>72.21059650566428</v>
      </c>
      <c r="J56" s="100"/>
      <c r="K56" s="101"/>
      <c r="L56" s="59">
        <v>16000</v>
      </c>
      <c r="M56" s="60">
        <v>228332</v>
      </c>
      <c r="N56" s="60">
        <v>328</v>
      </c>
      <c r="O56" s="60">
        <v>2307</v>
      </c>
      <c r="P56" s="102"/>
      <c r="Q56" s="104"/>
    </row>
    <row r="57" spans="1:17" s="5" customFormat="1" ht="12.75">
      <c r="A57" s="49"/>
      <c r="B57" s="61"/>
      <c r="C57" s="61"/>
      <c r="D57" s="61"/>
      <c r="E57" s="62"/>
      <c r="F57" s="63"/>
      <c r="G57" s="66"/>
      <c r="H57" s="66"/>
      <c r="I57" s="58"/>
      <c r="J57" s="64"/>
      <c r="K57" s="65"/>
      <c r="L57" s="62"/>
      <c r="M57" s="66"/>
      <c r="N57" s="66"/>
      <c r="O57" s="66"/>
      <c r="P57" s="62"/>
      <c r="Q57" s="67"/>
    </row>
    <row r="58" spans="1:17" s="3" customFormat="1" ht="12.75">
      <c r="A58" s="36">
        <v>27</v>
      </c>
      <c r="B58" s="106">
        <v>19730</v>
      </c>
      <c r="C58" s="107">
        <v>32622</v>
      </c>
      <c r="D58" s="107">
        <v>14690295</v>
      </c>
      <c r="E58" s="102">
        <v>14313906</v>
      </c>
      <c r="F58" s="108">
        <f>D58-E58</f>
        <v>376389</v>
      </c>
      <c r="G58" s="71">
        <v>4704916</v>
      </c>
      <c r="H58" s="71">
        <v>2791395</v>
      </c>
      <c r="I58" s="68">
        <f>H58/G58*100</f>
        <v>59.329327027305055</v>
      </c>
      <c r="J58" s="100">
        <v>467383</v>
      </c>
      <c r="K58" s="101">
        <v>7747078</v>
      </c>
      <c r="L58" s="70">
        <v>428588</v>
      </c>
      <c r="M58" s="71">
        <v>6521792</v>
      </c>
      <c r="N58" s="71">
        <v>12014</v>
      </c>
      <c r="O58" s="71">
        <v>87665</v>
      </c>
      <c r="P58" s="102">
        <v>14027</v>
      </c>
      <c r="Q58" s="103">
        <v>963472</v>
      </c>
    </row>
    <row r="59" spans="1:17" s="3" customFormat="1" ht="12.75">
      <c r="A59" s="36"/>
      <c r="B59" s="106"/>
      <c r="C59" s="107"/>
      <c r="D59" s="107"/>
      <c r="E59" s="102"/>
      <c r="F59" s="108"/>
      <c r="G59" s="71">
        <v>104658</v>
      </c>
      <c r="H59" s="71">
        <v>74199</v>
      </c>
      <c r="I59" s="68">
        <f>H59/G59*100</f>
        <v>70.89663475319612</v>
      </c>
      <c r="J59" s="100"/>
      <c r="K59" s="101"/>
      <c r="L59" s="70">
        <v>12488</v>
      </c>
      <c r="M59" s="71">
        <v>172277</v>
      </c>
      <c r="N59" s="71">
        <v>266</v>
      </c>
      <c r="O59" s="71">
        <v>1872</v>
      </c>
      <c r="P59" s="102"/>
      <c r="Q59" s="104"/>
    </row>
    <row r="60" spans="1:17" s="5" customFormat="1" ht="12.75">
      <c r="A60" s="49"/>
      <c r="B60" s="76"/>
      <c r="C60" s="76"/>
      <c r="D60" s="76"/>
      <c r="E60" s="73"/>
      <c r="F60" s="77"/>
      <c r="G60" s="74"/>
      <c r="H60" s="74"/>
      <c r="I60" s="58"/>
      <c r="J60" s="78"/>
      <c r="K60" s="72"/>
      <c r="L60" s="73"/>
      <c r="M60" s="74"/>
      <c r="N60" s="74"/>
      <c r="O60" s="74"/>
      <c r="P60" s="73"/>
      <c r="Q60" s="75"/>
    </row>
    <row r="61" spans="1:17" s="5" customFormat="1" ht="12.75">
      <c r="A61" s="36">
        <v>28</v>
      </c>
      <c r="B61" s="106">
        <v>19327</v>
      </c>
      <c r="C61" s="107">
        <v>31304</v>
      </c>
      <c r="D61" s="107">
        <v>14586972</v>
      </c>
      <c r="E61" s="102">
        <v>13919777</v>
      </c>
      <c r="F61" s="108">
        <f>D61-E61</f>
        <v>667195</v>
      </c>
      <c r="G61" s="80">
        <v>4414767</v>
      </c>
      <c r="H61" s="80">
        <v>2743291</v>
      </c>
      <c r="I61" s="68">
        <f>H61/G61*100</f>
        <v>62.138975850820664</v>
      </c>
      <c r="J61" s="100">
        <v>458529</v>
      </c>
      <c r="K61" s="101">
        <v>7394265</v>
      </c>
      <c r="L61" s="79">
        <v>424278</v>
      </c>
      <c r="M61" s="80">
        <v>6247494</v>
      </c>
      <c r="N61" s="80">
        <v>11147</v>
      </c>
      <c r="O61" s="80">
        <v>80573</v>
      </c>
      <c r="P61" s="102">
        <v>15331</v>
      </c>
      <c r="Q61" s="103">
        <v>962101</v>
      </c>
    </row>
    <row r="62" spans="1:17" s="5" customFormat="1" ht="12.75">
      <c r="A62" s="49"/>
      <c r="B62" s="106"/>
      <c r="C62" s="107"/>
      <c r="D62" s="107"/>
      <c r="E62" s="102"/>
      <c r="F62" s="108"/>
      <c r="G62" s="80">
        <v>62779</v>
      </c>
      <c r="H62" s="80">
        <v>45007</v>
      </c>
      <c r="I62" s="68">
        <f>H62/G62*100</f>
        <v>71.69117061437743</v>
      </c>
      <c r="J62" s="100"/>
      <c r="K62" s="101"/>
      <c r="L62" s="79">
        <v>7642</v>
      </c>
      <c r="M62" s="80">
        <v>103127</v>
      </c>
      <c r="N62" s="80">
        <v>131</v>
      </c>
      <c r="O62" s="80">
        <v>970</v>
      </c>
      <c r="P62" s="102"/>
      <c r="Q62" s="104"/>
    </row>
    <row r="63" spans="1:17" s="5" customFormat="1" ht="12.75">
      <c r="A63" s="36">
        <v>29</v>
      </c>
      <c r="B63" s="106">
        <v>18707</v>
      </c>
      <c r="C63" s="107">
        <v>29372</v>
      </c>
      <c r="D63" s="107">
        <v>14263756</v>
      </c>
      <c r="E63" s="102">
        <v>13351190</v>
      </c>
      <c r="F63" s="108">
        <f>D63-E63</f>
        <v>912566</v>
      </c>
      <c r="G63" s="82">
        <v>3968027</v>
      </c>
      <c r="H63" s="82">
        <v>2547644</v>
      </c>
      <c r="I63" s="68">
        <f>H63/G63*100</f>
        <v>64.20430102920167</v>
      </c>
      <c r="J63" s="100">
        <f>L63+L64+N63+N64+P63</f>
        <v>435682</v>
      </c>
      <c r="K63" s="101">
        <v>7033152</v>
      </c>
      <c r="L63" s="81">
        <v>405933</v>
      </c>
      <c r="M63" s="82">
        <v>5997540</v>
      </c>
      <c r="N63" s="82">
        <v>10239</v>
      </c>
      <c r="O63" s="82">
        <v>77396</v>
      </c>
      <c r="P63" s="102">
        <v>15890</v>
      </c>
      <c r="Q63" s="103">
        <v>902859</v>
      </c>
    </row>
    <row r="64" spans="1:17" s="5" customFormat="1" ht="12.75">
      <c r="A64" s="36"/>
      <c r="B64" s="106"/>
      <c r="C64" s="107"/>
      <c r="D64" s="107"/>
      <c r="E64" s="102"/>
      <c r="F64" s="108"/>
      <c r="G64" s="82">
        <v>35701</v>
      </c>
      <c r="H64" s="82">
        <v>24121</v>
      </c>
      <c r="I64" s="68">
        <f>H64/G64*100</f>
        <v>67.56393378336742</v>
      </c>
      <c r="J64" s="100"/>
      <c r="K64" s="101"/>
      <c r="L64" s="81">
        <v>3554</v>
      </c>
      <c r="M64" s="82">
        <v>54866</v>
      </c>
      <c r="N64" s="82">
        <v>66</v>
      </c>
      <c r="O64" s="82">
        <v>491</v>
      </c>
      <c r="P64" s="102"/>
      <c r="Q64" s="104"/>
    </row>
    <row r="65" spans="1:17" s="5" customFormat="1" ht="12.75">
      <c r="A65" s="49"/>
      <c r="B65" s="84"/>
      <c r="C65" s="85"/>
      <c r="D65" s="85"/>
      <c r="E65" s="86"/>
      <c r="F65" s="83"/>
      <c r="G65" s="89"/>
      <c r="H65" s="89"/>
      <c r="I65" s="58"/>
      <c r="J65" s="87"/>
      <c r="K65" s="88"/>
      <c r="L65" s="86"/>
      <c r="M65" s="89"/>
      <c r="N65" s="89"/>
      <c r="O65" s="89"/>
      <c r="P65" s="86"/>
      <c r="Q65" s="90"/>
    </row>
    <row r="66" spans="1:17" s="3" customFormat="1" ht="12.75">
      <c r="A66" s="105">
        <v>30</v>
      </c>
      <c r="B66" s="106">
        <v>18286</v>
      </c>
      <c r="C66" s="107">
        <v>28173</v>
      </c>
      <c r="D66" s="107">
        <v>11360720</v>
      </c>
      <c r="E66" s="102">
        <v>11186818</v>
      </c>
      <c r="F66" s="108">
        <f>D66-E66</f>
        <v>173902</v>
      </c>
      <c r="G66" s="92">
        <v>4233834</v>
      </c>
      <c r="H66" s="92">
        <v>2794035</v>
      </c>
      <c r="I66" s="68">
        <f>H66/G66*100</f>
        <v>65.99302192764289</v>
      </c>
      <c r="J66" s="100">
        <f>L66+L67+N66+N67+P66</f>
        <v>422786</v>
      </c>
      <c r="K66" s="101">
        <v>6769521</v>
      </c>
      <c r="L66" s="91">
        <v>396352</v>
      </c>
      <c r="M66" s="92">
        <v>5790525</v>
      </c>
      <c r="N66" s="92">
        <v>10078</v>
      </c>
      <c r="O66" s="92">
        <v>75181</v>
      </c>
      <c r="P66" s="102">
        <v>15009</v>
      </c>
      <c r="Q66" s="103">
        <v>880009</v>
      </c>
    </row>
    <row r="67" spans="1:17" s="3" customFormat="1" ht="12.75">
      <c r="A67" s="105"/>
      <c r="B67" s="106"/>
      <c r="C67" s="107"/>
      <c r="D67" s="107"/>
      <c r="E67" s="102"/>
      <c r="F67" s="108"/>
      <c r="G67" s="92">
        <v>17169</v>
      </c>
      <c r="H67" s="92">
        <v>9622</v>
      </c>
      <c r="I67" s="68">
        <f>H67/G67*100</f>
        <v>56.042867959694796</v>
      </c>
      <c r="J67" s="100"/>
      <c r="K67" s="101"/>
      <c r="L67" s="91">
        <v>1320</v>
      </c>
      <c r="M67" s="92">
        <v>23504</v>
      </c>
      <c r="N67" s="92">
        <v>27</v>
      </c>
      <c r="O67" s="92">
        <v>302</v>
      </c>
      <c r="P67" s="102"/>
      <c r="Q67" s="104"/>
    </row>
    <row r="68" spans="1:17" s="5" customFormat="1" ht="12.75">
      <c r="A68" s="49"/>
      <c r="B68" s="84"/>
      <c r="C68" s="85"/>
      <c r="D68" s="85"/>
      <c r="E68" s="86"/>
      <c r="F68" s="93"/>
      <c r="G68" s="89"/>
      <c r="H68" s="89"/>
      <c r="I68" s="58"/>
      <c r="J68" s="94"/>
      <c r="K68" s="88"/>
      <c r="L68" s="86"/>
      <c r="M68" s="89"/>
      <c r="N68" s="89"/>
      <c r="O68" s="89"/>
      <c r="P68" s="86"/>
      <c r="Q68" s="90"/>
    </row>
    <row r="69" spans="1:17" s="5" customFormat="1" ht="12.75">
      <c r="A69" s="105" t="s">
        <v>24</v>
      </c>
      <c r="B69" s="114">
        <v>17660</v>
      </c>
      <c r="C69" s="115">
        <v>26758</v>
      </c>
      <c r="D69" s="115">
        <v>10839509</v>
      </c>
      <c r="E69" s="111">
        <v>10677212</v>
      </c>
      <c r="F69" s="116">
        <f>D69-E69</f>
        <v>162297</v>
      </c>
      <c r="G69" s="96">
        <v>4121460</v>
      </c>
      <c r="H69" s="96">
        <v>2704894</v>
      </c>
      <c r="I69" s="97">
        <f aca="true" t="shared" si="0" ref="I69:I74">H69/G69*100</f>
        <v>65.62950993094681</v>
      </c>
      <c r="J69" s="117">
        <f>L69+L70+N69+N70+P69</f>
        <v>407088</v>
      </c>
      <c r="K69" s="110">
        <v>6502890</v>
      </c>
      <c r="L69" s="95">
        <v>383148</v>
      </c>
      <c r="M69" s="96">
        <v>5569933</v>
      </c>
      <c r="N69" s="96">
        <v>10010</v>
      </c>
      <c r="O69" s="96">
        <v>74066</v>
      </c>
      <c r="P69" s="111">
        <v>13717</v>
      </c>
      <c r="Q69" s="112">
        <v>855395</v>
      </c>
    </row>
    <row r="70" spans="1:17" s="5" customFormat="1" ht="12.75">
      <c r="A70" s="105"/>
      <c r="B70" s="114"/>
      <c r="C70" s="115"/>
      <c r="D70" s="115"/>
      <c r="E70" s="111"/>
      <c r="F70" s="116"/>
      <c r="G70" s="96">
        <v>7053</v>
      </c>
      <c r="H70" s="96">
        <v>2454</v>
      </c>
      <c r="I70" s="97">
        <f t="shared" si="0"/>
        <v>34.793704806465335</v>
      </c>
      <c r="J70" s="117"/>
      <c r="K70" s="110"/>
      <c r="L70" s="95">
        <v>211</v>
      </c>
      <c r="M70" s="96">
        <v>3486</v>
      </c>
      <c r="N70" s="96">
        <v>2</v>
      </c>
      <c r="O70" s="96">
        <v>10</v>
      </c>
      <c r="P70" s="111"/>
      <c r="Q70" s="113"/>
    </row>
    <row r="71" spans="1:17" s="3" customFormat="1" ht="12.75">
      <c r="A71" s="105">
        <v>2</v>
      </c>
      <c r="B71" s="106">
        <v>17367</v>
      </c>
      <c r="C71" s="107">
        <v>26039</v>
      </c>
      <c r="D71" s="107">
        <v>10418834</v>
      </c>
      <c r="E71" s="102">
        <v>10135482</v>
      </c>
      <c r="F71" s="108">
        <f>D71-E71</f>
        <v>283352</v>
      </c>
      <c r="G71" s="99">
        <v>4043096</v>
      </c>
      <c r="H71" s="99">
        <v>2700203</v>
      </c>
      <c r="I71" s="68">
        <f t="shared" si="0"/>
        <v>66.7855277242984</v>
      </c>
      <c r="J71" s="100">
        <f>L71+L72+N71+N72+P71</f>
        <v>363014</v>
      </c>
      <c r="K71" s="101">
        <v>6390960</v>
      </c>
      <c r="L71" s="98">
        <v>340995</v>
      </c>
      <c r="M71" s="99">
        <v>5480996</v>
      </c>
      <c r="N71" s="99">
        <v>8342</v>
      </c>
      <c r="O71" s="99">
        <v>62378</v>
      </c>
      <c r="P71" s="102">
        <v>13676</v>
      </c>
      <c r="Q71" s="103">
        <v>847567</v>
      </c>
    </row>
    <row r="72" spans="1:17" s="3" customFormat="1" ht="12.75">
      <c r="A72" s="105"/>
      <c r="B72" s="106"/>
      <c r="C72" s="107"/>
      <c r="D72" s="107"/>
      <c r="E72" s="102"/>
      <c r="F72" s="108"/>
      <c r="G72" s="99">
        <v>3404</v>
      </c>
      <c r="H72" s="99">
        <v>1073</v>
      </c>
      <c r="I72" s="68">
        <f t="shared" si="0"/>
        <v>31.521739130434785</v>
      </c>
      <c r="J72" s="100"/>
      <c r="K72" s="101"/>
      <c r="L72" s="98">
        <v>0</v>
      </c>
      <c r="M72" s="99">
        <v>5</v>
      </c>
      <c r="N72" s="99">
        <v>1</v>
      </c>
      <c r="O72" s="99">
        <v>14</v>
      </c>
      <c r="P72" s="102"/>
      <c r="Q72" s="104"/>
    </row>
    <row r="73" spans="1:17" s="5" customFormat="1" ht="12.75">
      <c r="A73" s="109">
        <v>3</v>
      </c>
      <c r="B73" s="136">
        <v>16962</v>
      </c>
      <c r="C73" s="137">
        <v>25095</v>
      </c>
      <c r="D73" s="137">
        <v>10797746</v>
      </c>
      <c r="E73" s="138">
        <v>10564342</v>
      </c>
      <c r="F73" s="139">
        <f>D73-E73</f>
        <v>233404</v>
      </c>
      <c r="G73" s="140">
        <v>3891011</v>
      </c>
      <c r="H73" s="140">
        <v>2643231</v>
      </c>
      <c r="I73" s="141">
        <f t="shared" si="0"/>
        <v>67.9317277694666</v>
      </c>
      <c r="J73" s="142">
        <f>L73+L74+N73+N74+P73</f>
        <v>383472</v>
      </c>
      <c r="K73" s="143">
        <v>6637971</v>
      </c>
      <c r="L73" s="144">
        <v>359311</v>
      </c>
      <c r="M73" s="140">
        <v>5712118</v>
      </c>
      <c r="N73" s="140">
        <v>8872</v>
      </c>
      <c r="O73" s="140">
        <v>63516</v>
      </c>
      <c r="P73" s="138">
        <v>15289</v>
      </c>
      <c r="Q73" s="145">
        <v>862340</v>
      </c>
    </row>
    <row r="74" spans="1:17" s="5" customFormat="1" ht="12.75">
      <c r="A74" s="109"/>
      <c r="B74" s="136"/>
      <c r="C74" s="137"/>
      <c r="D74" s="137"/>
      <c r="E74" s="138"/>
      <c r="F74" s="139"/>
      <c r="G74" s="140">
        <v>1622</v>
      </c>
      <c r="H74" s="140">
        <v>105</v>
      </c>
      <c r="I74" s="141">
        <f t="shared" si="0"/>
        <v>6.473489519112208</v>
      </c>
      <c r="J74" s="142"/>
      <c r="K74" s="143"/>
      <c r="L74" s="144">
        <v>0</v>
      </c>
      <c r="M74" s="140">
        <v>-3</v>
      </c>
      <c r="N74" s="140">
        <v>0</v>
      </c>
      <c r="O74" s="140">
        <v>0</v>
      </c>
      <c r="P74" s="138"/>
      <c r="Q74" s="146"/>
    </row>
    <row r="75" spans="1:17" s="5" customFormat="1" ht="14.25" customHeight="1" thickBot="1">
      <c r="A75" s="50"/>
      <c r="B75" s="51"/>
      <c r="C75" s="51"/>
      <c r="D75" s="51"/>
      <c r="E75" s="51"/>
      <c r="F75" s="51"/>
      <c r="G75" s="51"/>
      <c r="H75" s="51"/>
      <c r="I75" s="52"/>
      <c r="J75" s="51"/>
      <c r="K75" s="51"/>
      <c r="L75" s="51"/>
      <c r="M75" s="51"/>
      <c r="N75" s="51"/>
      <c r="O75" s="51"/>
      <c r="P75" s="51"/>
      <c r="Q75" s="51"/>
    </row>
    <row r="76" spans="1:17" s="3" customFormat="1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9"/>
      <c r="L76" s="9"/>
      <c r="M76" s="9"/>
      <c r="N76" s="9"/>
      <c r="O76" s="9"/>
      <c r="P76" s="9"/>
      <c r="Q76" s="9"/>
    </row>
    <row r="77" spans="1:17" ht="12.75">
      <c r="A77" s="54"/>
      <c r="B77" s="53" t="s">
        <v>20</v>
      </c>
      <c r="C77" s="53"/>
      <c r="D77" s="53"/>
      <c r="E77" s="53"/>
      <c r="F77" s="9"/>
      <c r="G77" s="9"/>
      <c r="H77" s="54"/>
      <c r="I77" s="55"/>
      <c r="J77" s="34"/>
      <c r="K77" s="54"/>
      <c r="L77" s="54"/>
      <c r="M77" s="9"/>
      <c r="N77" s="9"/>
      <c r="O77" s="9"/>
      <c r="P77" s="9"/>
      <c r="Q77" s="9"/>
    </row>
    <row r="78" spans="1:17" ht="12.75">
      <c r="A78" s="54"/>
      <c r="B78" s="56" t="s">
        <v>21</v>
      </c>
      <c r="C78" s="53"/>
      <c r="D78" s="53"/>
      <c r="E78" s="53"/>
      <c r="F78" s="53"/>
      <c r="G78" s="53"/>
      <c r="H78" s="54"/>
      <c r="I78" s="55"/>
      <c r="J78" s="34"/>
      <c r="K78" s="54"/>
      <c r="L78" s="54"/>
      <c r="M78" s="9"/>
      <c r="N78" s="9"/>
      <c r="O78" s="9"/>
      <c r="P78" s="9"/>
      <c r="Q78" s="9"/>
    </row>
    <row r="79" spans="1:17" ht="12.75">
      <c r="A79" s="53"/>
      <c r="B79" s="56" t="s">
        <v>22</v>
      </c>
      <c r="C79" s="53"/>
      <c r="D79" s="53"/>
      <c r="E79" s="53"/>
      <c r="F79" s="53"/>
      <c r="G79" s="53"/>
      <c r="H79" s="53"/>
      <c r="I79" s="55"/>
      <c r="J79" s="53"/>
      <c r="K79" s="9"/>
      <c r="L79" s="9"/>
      <c r="M79" s="9"/>
      <c r="N79" s="9"/>
      <c r="O79" s="9"/>
      <c r="P79" s="9"/>
      <c r="Q79" s="53"/>
    </row>
    <row r="80" spans="1:17" ht="12">
      <c r="A80" s="3"/>
      <c r="B80" s="3"/>
      <c r="C80" s="3"/>
      <c r="D80" s="3"/>
      <c r="E80" s="3"/>
      <c r="F80" s="3"/>
      <c r="G80" s="3"/>
      <c r="H80" s="3"/>
      <c r="I80" s="6"/>
      <c r="J80" s="3"/>
      <c r="Q80" s="3"/>
    </row>
    <row r="81" spans="1:17" ht="12">
      <c r="A81" s="3"/>
      <c r="B81" s="3"/>
      <c r="C81" s="3"/>
      <c r="D81" s="3"/>
      <c r="E81" s="3"/>
      <c r="F81" s="3"/>
      <c r="G81" s="3"/>
      <c r="H81" s="3"/>
      <c r="I81" s="3"/>
      <c r="J81" s="3"/>
      <c r="Q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">
      <c r="A175" s="3"/>
      <c r="B175" s="3"/>
      <c r="C175" s="3"/>
      <c r="D175" s="3"/>
      <c r="E175" s="3"/>
      <c r="F175" s="3"/>
      <c r="G175" s="3"/>
      <c r="H175" s="3"/>
      <c r="I175" s="3"/>
      <c r="J175" s="3"/>
    </row>
  </sheetData>
  <sheetProtection/>
  <mergeCells count="247">
    <mergeCell ref="K66:K67"/>
    <mergeCell ref="P66:P67"/>
    <mergeCell ref="Q66:Q67"/>
    <mergeCell ref="B66:B67"/>
    <mergeCell ref="C66:C67"/>
    <mergeCell ref="D66:D67"/>
    <mergeCell ref="E66:E67"/>
    <mergeCell ref="F66:F67"/>
    <mergeCell ref="J66:J67"/>
    <mergeCell ref="P7:P8"/>
    <mergeCell ref="B58:B59"/>
    <mergeCell ref="C58:C59"/>
    <mergeCell ref="D58:D59"/>
    <mergeCell ref="E58:E59"/>
    <mergeCell ref="F58:F59"/>
    <mergeCell ref="J58:J59"/>
    <mergeCell ref="J10:J11"/>
    <mergeCell ref="B10:B11"/>
    <mergeCell ref="C10:C11"/>
    <mergeCell ref="A10:A11"/>
    <mergeCell ref="G3:I3"/>
    <mergeCell ref="J3:Q3"/>
    <mergeCell ref="B4:B5"/>
    <mergeCell ref="Q58:Q59"/>
    <mergeCell ref="C4:C5"/>
    <mergeCell ref="G4:G5"/>
    <mergeCell ref="H4:H5"/>
    <mergeCell ref="I4:I5"/>
    <mergeCell ref="J4:K4"/>
    <mergeCell ref="A1:Q1"/>
    <mergeCell ref="B2:C2"/>
    <mergeCell ref="A3:A5"/>
    <mergeCell ref="B3:C3"/>
    <mergeCell ref="D3:D5"/>
    <mergeCell ref="E3:E5"/>
    <mergeCell ref="F3:F5"/>
    <mergeCell ref="N4:O4"/>
    <mergeCell ref="P4:Q4"/>
    <mergeCell ref="L4:M4"/>
    <mergeCell ref="D10:D11"/>
    <mergeCell ref="E10:E11"/>
    <mergeCell ref="F10:F11"/>
    <mergeCell ref="Q10:Q11"/>
    <mergeCell ref="K10:K11"/>
    <mergeCell ref="P10:P11"/>
    <mergeCell ref="A7:A8"/>
    <mergeCell ref="B7:B8"/>
    <mergeCell ref="C7:C8"/>
    <mergeCell ref="D7:D8"/>
    <mergeCell ref="E7:E8"/>
    <mergeCell ref="F7:F8"/>
    <mergeCell ref="J7:J8"/>
    <mergeCell ref="K7:K8"/>
    <mergeCell ref="Q7:Q8"/>
    <mergeCell ref="Q13:Q14"/>
    <mergeCell ref="A16:A17"/>
    <mergeCell ref="B16:B17"/>
    <mergeCell ref="C16:C17"/>
    <mergeCell ref="D16:D17"/>
    <mergeCell ref="E16:E17"/>
    <mergeCell ref="F16:F17"/>
    <mergeCell ref="J16:J17"/>
    <mergeCell ref="K16:K17"/>
    <mergeCell ref="P16:P17"/>
    <mergeCell ref="Q16:Q17"/>
    <mergeCell ref="A13:A14"/>
    <mergeCell ref="B13:B14"/>
    <mergeCell ref="C13:C14"/>
    <mergeCell ref="D13:D14"/>
    <mergeCell ref="E13:E14"/>
    <mergeCell ref="F13:F14"/>
    <mergeCell ref="J13:J14"/>
    <mergeCell ref="K13:K14"/>
    <mergeCell ref="P13:P14"/>
    <mergeCell ref="Q19:Q20"/>
    <mergeCell ref="A22:A23"/>
    <mergeCell ref="B22:B23"/>
    <mergeCell ref="C22:C23"/>
    <mergeCell ref="D22:D23"/>
    <mergeCell ref="E22:E23"/>
    <mergeCell ref="F22:F23"/>
    <mergeCell ref="J22:J23"/>
    <mergeCell ref="K22:K23"/>
    <mergeCell ref="P22:P23"/>
    <mergeCell ref="Q22:Q23"/>
    <mergeCell ref="A19:A20"/>
    <mergeCell ref="B19:B20"/>
    <mergeCell ref="C19:C20"/>
    <mergeCell ref="D19:D20"/>
    <mergeCell ref="E19:E20"/>
    <mergeCell ref="F19:F20"/>
    <mergeCell ref="J19:J20"/>
    <mergeCell ref="K19:K20"/>
    <mergeCell ref="P19:P20"/>
    <mergeCell ref="Q25:Q26"/>
    <mergeCell ref="A28:A29"/>
    <mergeCell ref="B28:B29"/>
    <mergeCell ref="C28:C29"/>
    <mergeCell ref="D28:D29"/>
    <mergeCell ref="E28:E29"/>
    <mergeCell ref="F28:F29"/>
    <mergeCell ref="J28:J29"/>
    <mergeCell ref="K28:K29"/>
    <mergeCell ref="P28:P29"/>
    <mergeCell ref="Q28:Q29"/>
    <mergeCell ref="A25:A26"/>
    <mergeCell ref="B25:B26"/>
    <mergeCell ref="C25:C26"/>
    <mergeCell ref="D25:D26"/>
    <mergeCell ref="E25:E26"/>
    <mergeCell ref="F25:F26"/>
    <mergeCell ref="J25:J26"/>
    <mergeCell ref="K25:K26"/>
    <mergeCell ref="P25:P26"/>
    <mergeCell ref="A31:A32"/>
    <mergeCell ref="B31:B32"/>
    <mergeCell ref="C31:C32"/>
    <mergeCell ref="D31:D32"/>
    <mergeCell ref="E31:E32"/>
    <mergeCell ref="F31:F32"/>
    <mergeCell ref="J31:J32"/>
    <mergeCell ref="K31:K32"/>
    <mergeCell ref="P31:P32"/>
    <mergeCell ref="Q31:Q32"/>
    <mergeCell ref="B34:B35"/>
    <mergeCell ref="C34:C35"/>
    <mergeCell ref="D34:D35"/>
    <mergeCell ref="E34:E35"/>
    <mergeCell ref="F34:F35"/>
    <mergeCell ref="J34:J35"/>
    <mergeCell ref="K34:K35"/>
    <mergeCell ref="P34:P35"/>
    <mergeCell ref="Q34:Q35"/>
    <mergeCell ref="B37:B38"/>
    <mergeCell ref="C37:C38"/>
    <mergeCell ref="D37:D38"/>
    <mergeCell ref="E37:E38"/>
    <mergeCell ref="F37:F38"/>
    <mergeCell ref="J37:J38"/>
    <mergeCell ref="E43:E44"/>
    <mergeCell ref="F43:F44"/>
    <mergeCell ref="J43:J44"/>
    <mergeCell ref="K37:K38"/>
    <mergeCell ref="P37:P38"/>
    <mergeCell ref="Q37:Q38"/>
    <mergeCell ref="K40:K41"/>
    <mergeCell ref="P40:P41"/>
    <mergeCell ref="Q40:Q41"/>
    <mergeCell ref="K43:K44"/>
    <mergeCell ref="B40:B41"/>
    <mergeCell ref="C40:C41"/>
    <mergeCell ref="D40:D41"/>
    <mergeCell ref="E40:E41"/>
    <mergeCell ref="F40:F41"/>
    <mergeCell ref="J40:J41"/>
    <mergeCell ref="B43:B44"/>
    <mergeCell ref="C43:C44"/>
    <mergeCell ref="D43:D44"/>
    <mergeCell ref="P43:P44"/>
    <mergeCell ref="Q43:Q44"/>
    <mergeCell ref="B46:B47"/>
    <mergeCell ref="C46:C47"/>
    <mergeCell ref="D46:D47"/>
    <mergeCell ref="E46:E47"/>
    <mergeCell ref="F46:F47"/>
    <mergeCell ref="K46:K47"/>
    <mergeCell ref="P46:P47"/>
    <mergeCell ref="Q46:Q47"/>
    <mergeCell ref="B49:B50"/>
    <mergeCell ref="C49:C50"/>
    <mergeCell ref="D49:D50"/>
    <mergeCell ref="E49:E50"/>
    <mergeCell ref="F49:F50"/>
    <mergeCell ref="J49:J50"/>
    <mergeCell ref="B55:B56"/>
    <mergeCell ref="C55:C56"/>
    <mergeCell ref="D55:D56"/>
    <mergeCell ref="E55:E56"/>
    <mergeCell ref="F55:F56"/>
    <mergeCell ref="J46:J47"/>
    <mergeCell ref="Q52:Q53"/>
    <mergeCell ref="K55:K56"/>
    <mergeCell ref="P55:P56"/>
    <mergeCell ref="Q55:Q56"/>
    <mergeCell ref="K49:K50"/>
    <mergeCell ref="P49:P50"/>
    <mergeCell ref="Q49:Q50"/>
    <mergeCell ref="K52:K53"/>
    <mergeCell ref="F61:F62"/>
    <mergeCell ref="J55:J56"/>
    <mergeCell ref="P52:P53"/>
    <mergeCell ref="J52:J53"/>
    <mergeCell ref="K58:K59"/>
    <mergeCell ref="P58:P59"/>
    <mergeCell ref="J61:J62"/>
    <mergeCell ref="K61:K62"/>
    <mergeCell ref="P61:P62"/>
    <mergeCell ref="Q61:Q62"/>
    <mergeCell ref="B52:B53"/>
    <mergeCell ref="C52:C53"/>
    <mergeCell ref="D52:D53"/>
    <mergeCell ref="E52:E53"/>
    <mergeCell ref="F52:F53"/>
    <mergeCell ref="B61:B62"/>
    <mergeCell ref="C61:C62"/>
    <mergeCell ref="D61:D62"/>
    <mergeCell ref="E61:E62"/>
    <mergeCell ref="J69:J70"/>
    <mergeCell ref="K63:K64"/>
    <mergeCell ref="P63:P64"/>
    <mergeCell ref="Q63:Q64"/>
    <mergeCell ref="B63:B64"/>
    <mergeCell ref="C63:C64"/>
    <mergeCell ref="D63:D64"/>
    <mergeCell ref="E63:E64"/>
    <mergeCell ref="F63:F64"/>
    <mergeCell ref="J63:J64"/>
    <mergeCell ref="K69:K70"/>
    <mergeCell ref="P69:P70"/>
    <mergeCell ref="Q69:Q70"/>
    <mergeCell ref="A66:A67"/>
    <mergeCell ref="A69:A70"/>
    <mergeCell ref="B69:B70"/>
    <mergeCell ref="C69:C70"/>
    <mergeCell ref="D69:D70"/>
    <mergeCell ref="E69:E70"/>
    <mergeCell ref="F69:F70"/>
    <mergeCell ref="J73:J74"/>
    <mergeCell ref="K73:K74"/>
    <mergeCell ref="P73:P74"/>
    <mergeCell ref="Q73:Q74"/>
    <mergeCell ref="A73:A74"/>
    <mergeCell ref="B73:B74"/>
    <mergeCell ref="C73:C74"/>
    <mergeCell ref="D73:D74"/>
    <mergeCell ref="E73:E74"/>
    <mergeCell ref="F73:F74"/>
    <mergeCell ref="J71:J72"/>
    <mergeCell ref="K71:K72"/>
    <mergeCell ref="P71:P72"/>
    <mergeCell ref="Q71:Q72"/>
    <mergeCell ref="A71:A72"/>
    <mergeCell ref="B71:B72"/>
    <mergeCell ref="C71:C72"/>
    <mergeCell ref="D71:D72"/>
    <mergeCell ref="E71:E72"/>
    <mergeCell ref="F71:F72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2019-04-10T04:04:03Z</cp:lastPrinted>
  <dcterms:created xsi:type="dcterms:W3CDTF">2014-10-31T01:31:26Z</dcterms:created>
  <dcterms:modified xsi:type="dcterms:W3CDTF">2023-06-05T04:25:54Z</dcterms:modified>
  <cp:category/>
  <cp:version/>
  <cp:contentType/>
  <cp:contentStatus/>
</cp:coreProperties>
</file>