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07_環境経済部\03_経済戦略室1\02_経済企画担当\207-2_DX推進補助金\要綱作成関連\様式\"/>
    </mc:Choice>
  </mc:AlternateContent>
  <bookViews>
    <workbookView xWindow="0" yWindow="0" windowWidth="5688" windowHeight="3408" tabRatio="646"/>
  </bookViews>
  <sheets>
    <sheet name="補助事業計画書②" sheetId="19" r:id="rId1"/>
    <sheet name="ExpenseCategoryList" sheetId="2" state="hidden" r:id="rId2"/>
  </sheets>
  <definedNames>
    <definedName name="_Hlk3285324" localSheetId="0">補助事業計画書②!#REF!</definedName>
    <definedName name="_xlnm.Print_Area" localSheetId="0">補助事業計画書②!$A$1:$AQ$32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3" i="19" l="1"/>
  <c r="AE13" i="19"/>
  <c r="AE14" i="19" l="1"/>
  <c r="AE15" i="19" s="1"/>
  <c r="G26" i="19" s="1"/>
  <c r="AK14" i="19"/>
  <c r="AK15" i="19" s="1"/>
  <c r="M26" i="19" s="1"/>
  <c r="M25" i="19" s="1"/>
  <c r="DG12" i="19"/>
  <c r="DF12" i="19"/>
  <c r="DE12" i="19"/>
  <c r="DD12" i="19"/>
  <c r="G25" i="19" l="1"/>
  <c r="G27" i="19" s="1"/>
  <c r="M27" i="19"/>
  <c r="G2" i="2"/>
  <c r="D2" i="2"/>
  <c r="DG11" i="19"/>
  <c r="DF11" i="19"/>
  <c r="DE11" i="19"/>
  <c r="DD11" i="19"/>
  <c r="DG10" i="19"/>
  <c r="DF10" i="19"/>
  <c r="DE10" i="19"/>
  <c r="DD10" i="19"/>
  <c r="DG9" i="19"/>
  <c r="DF9" i="19"/>
  <c r="DE9" i="19"/>
  <c r="DD9" i="19"/>
  <c r="DG8" i="19"/>
  <c r="DF8" i="19"/>
  <c r="DE8" i="19"/>
  <c r="DD8" i="19"/>
  <c r="DG7" i="19"/>
  <c r="DF7" i="19"/>
  <c r="DE7" i="19"/>
  <c r="DD7" i="19"/>
  <c r="E2" i="2" l="1"/>
  <c r="F2" i="2"/>
  <c r="H2" i="2" s="1"/>
</calcChain>
</file>

<file path=xl/sharedStrings.xml><?xml version="1.0" encoding="utf-8"?>
<sst xmlns="http://schemas.openxmlformats.org/spreadsheetml/2006/main" count="63" uniqueCount="60">
  <si>
    <t>（単位：円）</t>
  </si>
  <si>
    <r>
      <t>Ⅲ．資金調達方法</t>
    </r>
    <r>
      <rPr>
        <sz val="8"/>
        <color rgb="FF000000"/>
        <rFont val="ＭＳ ゴシック"/>
        <family val="3"/>
        <charset val="128"/>
      </rPr>
      <t>【必須記入】</t>
    </r>
  </si>
  <si>
    <t>区分</t>
  </si>
  <si>
    <t>資金
調達先</t>
    <phoneticPr fontId="10"/>
  </si>
  <si>
    <t>金額（円）</t>
    <phoneticPr fontId="10"/>
  </si>
  <si>
    <t>5.合計額
（※２）</t>
    <phoneticPr fontId="10"/>
  </si>
  <si>
    <t>経費内訳
（単価×回数）</t>
    <phoneticPr fontId="10"/>
  </si>
  <si>
    <t>②広報費</t>
    <rPh sb="1" eb="3">
      <t>コウホウ</t>
    </rPh>
    <rPh sb="3" eb="4">
      <t>ヒ</t>
    </rPh>
    <phoneticPr fontId="10"/>
  </si>
  <si>
    <t>③展示会等出展費</t>
    <rPh sb="1" eb="4">
      <t>テンジカイ</t>
    </rPh>
    <rPh sb="4" eb="5">
      <t>トウ</t>
    </rPh>
    <rPh sb="5" eb="7">
      <t>シュッテン</t>
    </rPh>
    <rPh sb="7" eb="8">
      <t>ヒ</t>
    </rPh>
    <phoneticPr fontId="10"/>
  </si>
  <si>
    <t>④旅費</t>
    <rPh sb="1" eb="3">
      <t>リョヒ</t>
    </rPh>
    <phoneticPr fontId="10"/>
  </si>
  <si>
    <t>⑤開発費</t>
    <rPh sb="1" eb="4">
      <t>カイハツヒ</t>
    </rPh>
    <phoneticPr fontId="10"/>
  </si>
  <si>
    <t>⑥資料購入費</t>
    <rPh sb="1" eb="3">
      <t>シリョウ</t>
    </rPh>
    <rPh sb="3" eb="5">
      <t>コウニュウ</t>
    </rPh>
    <rPh sb="5" eb="6">
      <t>ヒ</t>
    </rPh>
    <phoneticPr fontId="10"/>
  </si>
  <si>
    <t>⑦雑役務費</t>
    <rPh sb="1" eb="3">
      <t>ザツエキ</t>
    </rPh>
    <rPh sb="3" eb="4">
      <t>ム</t>
    </rPh>
    <rPh sb="4" eb="5">
      <t>ヒ</t>
    </rPh>
    <phoneticPr fontId="10"/>
  </si>
  <si>
    <t>⑧借料</t>
    <rPh sb="1" eb="3">
      <t>シャクリョウ</t>
    </rPh>
    <phoneticPr fontId="10"/>
  </si>
  <si>
    <t>⑨専門家謝金</t>
    <rPh sb="1" eb="4">
      <t>センモンカ</t>
    </rPh>
    <rPh sb="4" eb="6">
      <t>シャキン</t>
    </rPh>
    <phoneticPr fontId="10"/>
  </si>
  <si>
    <t>⑩専門家旅費</t>
    <rPh sb="1" eb="4">
      <t>センモンカ</t>
    </rPh>
    <rPh sb="4" eb="6">
      <t>リョヒ</t>
    </rPh>
    <phoneticPr fontId="10"/>
  </si>
  <si>
    <t>⑪設備処分費</t>
    <rPh sb="1" eb="3">
      <t>セツビ</t>
    </rPh>
    <rPh sb="3" eb="5">
      <t>ショブン</t>
    </rPh>
    <rPh sb="5" eb="6">
      <t>ヒ</t>
    </rPh>
    <phoneticPr fontId="10"/>
  </si>
  <si>
    <t>⑫委託費</t>
    <rPh sb="1" eb="3">
      <t>イタク</t>
    </rPh>
    <rPh sb="3" eb="4">
      <t>ヒ</t>
    </rPh>
    <phoneticPr fontId="10"/>
  </si>
  <si>
    <t>⑬外注費</t>
    <rPh sb="1" eb="3">
      <t>ガイチュウ</t>
    </rPh>
    <rPh sb="3" eb="4">
      <t>ヒ</t>
    </rPh>
    <phoneticPr fontId="10"/>
  </si>
  <si>
    <t>No</t>
    <phoneticPr fontId="10"/>
  </si>
  <si>
    <t>区分名称</t>
    <rPh sb="0" eb="2">
      <t>クブン</t>
    </rPh>
    <rPh sb="2" eb="4">
      <t>メイショウ</t>
    </rPh>
    <phoneticPr fontId="10"/>
  </si>
  <si>
    <t>処理フラグ(1:通常、2:設備処分費処理)</t>
    <rPh sb="0" eb="2">
      <t>ショリ</t>
    </rPh>
    <rPh sb="8" eb="10">
      <t>ツウジョウ</t>
    </rPh>
    <rPh sb="13" eb="15">
      <t>セツビ</t>
    </rPh>
    <rPh sb="15" eb="17">
      <t>ショブン</t>
    </rPh>
    <rPh sb="17" eb="18">
      <t>ヒ</t>
    </rPh>
    <rPh sb="18" eb="20">
      <t>ショリ</t>
    </rPh>
    <phoneticPr fontId="10"/>
  </si>
  <si>
    <t>2-1.自己資金</t>
    <phoneticPr fontId="10"/>
  </si>
  <si>
    <t>2-2.金融機関からの借入金</t>
    <phoneticPr fontId="10"/>
  </si>
  <si>
    <t>1.自己資金</t>
    <phoneticPr fontId="10"/>
  </si>
  <si>
    <t>（各項目について記載内容が多い場合は、適宜、行数・ページ数を追加できます。）</t>
  </si>
  <si>
    <t>（１）補助対象経費合計</t>
    <phoneticPr fontId="10"/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</si>
  <si>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10"/>
  </si>
  <si>
    <t>内容・必要理由</t>
    <phoneticPr fontId="10"/>
  </si>
  <si>
    <t>経費区分</t>
    <phoneticPr fontId="10"/>
  </si>
  <si>
    <t>補助対象経費</t>
    <phoneticPr fontId="10"/>
  </si>
  <si>
    <t>合計額</t>
    <rPh sb="0" eb="2">
      <t>ゴウケイ</t>
    </rPh>
    <rPh sb="2" eb="3">
      <t>ガク</t>
    </rPh>
    <phoneticPr fontId="10"/>
  </si>
  <si>
    <t>補助金申請額*2/3</t>
    <rPh sb="0" eb="3">
      <t>ホジョキン</t>
    </rPh>
    <rPh sb="3" eb="5">
      <t>シンセイ</t>
    </rPh>
    <rPh sb="5" eb="6">
      <t>ガク</t>
    </rPh>
    <phoneticPr fontId="10"/>
  </si>
  <si>
    <t>⑪設備処分費　合計</t>
    <rPh sb="1" eb="3">
      <t>セツビ</t>
    </rPh>
    <rPh sb="3" eb="5">
      <t>ショブン</t>
    </rPh>
    <rPh sb="5" eb="6">
      <t>ヒ</t>
    </rPh>
    <rPh sb="7" eb="9">
      <t>ゴウケイ</t>
    </rPh>
    <phoneticPr fontId="10"/>
  </si>
  <si>
    <t>⑪設備処分費の判定</t>
    <rPh sb="7" eb="9">
      <t>ハンテイ</t>
    </rPh>
    <phoneticPr fontId="10"/>
  </si>
  <si>
    <t>補助対象経費合計/2</t>
    <rPh sb="0" eb="2">
      <t>ホジョ</t>
    </rPh>
    <rPh sb="2" eb="4">
      <t>タイショウ</t>
    </rPh>
    <rPh sb="4" eb="6">
      <t>ケイヒ</t>
    </rPh>
    <rPh sb="6" eb="8">
      <t>ゴウケイ</t>
    </rPh>
    <phoneticPr fontId="10"/>
  </si>
  <si>
    <t>※経費の内訳に関しては、内容がわかるように記載してください。</t>
    <rPh sb="4" eb="6">
      <t>ウチワケ</t>
    </rPh>
    <rPh sb="7" eb="8">
      <t>カン</t>
    </rPh>
    <rPh sb="12" eb="14">
      <t>ナイヨウ</t>
    </rPh>
    <rPh sb="21" eb="23">
      <t>キサイ</t>
    </rPh>
    <phoneticPr fontId="10"/>
  </si>
  <si>
    <t>＊事業者の区分が課税事業者の場合は（税抜）、</t>
    <rPh sb="14" eb="16">
      <t>バアイ</t>
    </rPh>
    <rPh sb="18" eb="20">
      <t>ゼイヌキ</t>
    </rPh>
    <phoneticPr fontId="10"/>
  </si>
  <si>
    <t>　 免税・簡易課税事業者の場合は（税込）を選択してください</t>
    <rPh sb="17" eb="19">
      <t>ゼイコ</t>
    </rPh>
    <phoneticPr fontId="10"/>
  </si>
  <si>
    <t>　補助対象経費は（税抜）が初期表示されております。</t>
    <rPh sb="1" eb="5">
      <t>ホジョタイショウ</t>
    </rPh>
    <rPh sb="5" eb="7">
      <t>ケイヒ</t>
    </rPh>
    <rPh sb="9" eb="11">
      <t>ゼイヌ</t>
    </rPh>
    <rPh sb="13" eb="15">
      <t>ショキ</t>
    </rPh>
    <rPh sb="15" eb="17">
      <t>ヒョウジ</t>
    </rPh>
    <phoneticPr fontId="10"/>
  </si>
  <si>
    <t>　（税込）にする場合はプルダウンを選択して変更します。</t>
    <rPh sb="2" eb="4">
      <t>ゼイコ</t>
    </rPh>
    <rPh sb="8" eb="10">
      <t>バアイ</t>
    </rPh>
    <rPh sb="17" eb="19">
      <t>センタク</t>
    </rPh>
    <rPh sb="21" eb="23">
      <t>ヘンコウ</t>
    </rPh>
    <phoneticPr fontId="10"/>
  </si>
  <si>
    <t>※補助対象経費は税抜で記載してください。</t>
    <rPh sb="11" eb="13">
      <t>キサイ</t>
    </rPh>
    <phoneticPr fontId="10"/>
  </si>
  <si>
    <t>※経費区分には、「①コンサルティング費用」から「⑥その他」までの各費目を記入してください。</t>
    <rPh sb="18" eb="20">
      <t>ヒヨウ</t>
    </rPh>
    <rPh sb="27" eb="28">
      <t>タ</t>
    </rPh>
    <phoneticPr fontId="10"/>
  </si>
  <si>
    <t>2.DX推進補助金（※１）</t>
    <rPh sb="4" eb="6">
      <t>スイシン</t>
    </rPh>
    <phoneticPr fontId="10"/>
  </si>
  <si>
    <t>名　称：</t>
    <phoneticPr fontId="10"/>
  </si>
  <si>
    <r>
      <t>（２）補助金交付基準額</t>
    </r>
    <r>
      <rPr>
        <sz val="12"/>
        <color theme="1"/>
        <rFont val="ＭＳ ゴシック"/>
        <family val="3"/>
        <charset val="128"/>
      </rPr>
      <t>　　</t>
    </r>
    <r>
      <rPr>
        <sz val="8"/>
        <color theme="1"/>
        <rFont val="ＭＳ ゴシック"/>
        <family val="3"/>
        <charset val="128"/>
      </rPr>
      <t>　（１）×補助率（1,000円未満切捨て）　　　　　</t>
    </r>
    <rPh sb="8" eb="10">
      <t>キジュン</t>
    </rPh>
    <phoneticPr fontId="10"/>
  </si>
  <si>
    <r>
      <t>（３）補助金交付申請額</t>
    </r>
    <r>
      <rPr>
        <sz val="12"/>
        <color theme="1"/>
        <rFont val="ＭＳ ゴシック"/>
        <family val="3"/>
        <charset val="128"/>
      </rPr>
      <t>　　</t>
    </r>
    <r>
      <rPr>
        <sz val="8"/>
        <color theme="1"/>
        <rFont val="ＭＳ ゴシック"/>
        <family val="3"/>
        <charset val="128"/>
      </rPr>
      <t>　（２）※ただし上限あり　　　　　</t>
    </r>
    <rPh sb="21" eb="23">
      <t>ジョウゲン</t>
    </rPh>
    <phoneticPr fontId="10"/>
  </si>
  <si>
    <t>　（税抜）、（税込）のいずれかを選択ください</t>
    <rPh sb="2" eb="4">
      <t>ゼイヌ</t>
    </rPh>
    <rPh sb="7" eb="9">
      <t>ゼイコ</t>
    </rPh>
    <rPh sb="16" eb="18">
      <t>センタク</t>
    </rPh>
    <phoneticPr fontId="1"/>
  </si>
  <si>
    <t>自動入力欄</t>
    <rPh sb="0" eb="4">
      <t>ジドウニュウリョク</t>
    </rPh>
    <rPh sb="4" eb="5">
      <t>ラン</t>
    </rPh>
    <phoneticPr fontId="10"/>
  </si>
  <si>
    <t>（ａ）</t>
    <phoneticPr fontId="10"/>
  </si>
  <si>
    <t>（ｂ）</t>
    <phoneticPr fontId="10"/>
  </si>
  <si>
    <r>
      <t>Ⅱ．経費明細表</t>
    </r>
    <r>
      <rPr>
        <sz val="8"/>
        <color rgb="FF000000"/>
        <rFont val="ＭＳ ゴシック"/>
        <family val="3"/>
        <charset val="128"/>
      </rPr>
      <t>【必須記入】</t>
    </r>
    <phoneticPr fontId="10"/>
  </si>
  <si>
    <t>該当するものに○</t>
    <rPh sb="0" eb="2">
      <t>ガイトウ</t>
    </rPh>
    <phoneticPr fontId="10"/>
  </si>
  <si>
    <t>○</t>
    <phoneticPr fontId="10"/>
  </si>
  <si>
    <t>（税抜）</t>
  </si>
  <si>
    <t>＜補助対象経費の調達一覧＞（自動入力）　　　　　　　　　＜「１．自己資金」の内訳＞</t>
    <rPh sb="14" eb="16">
      <t>ジドウ</t>
    </rPh>
    <rPh sb="16" eb="18">
      <t>ニュウリョク</t>
    </rPh>
    <rPh sb="32" eb="36">
      <t>ジコシキン</t>
    </rPh>
    <rPh sb="38" eb="40">
      <t>ウチワケ</t>
    </rPh>
    <phoneticPr fontId="10"/>
  </si>
  <si>
    <t>※１　補助金額は、Ⅱ．経費明細表（２）補助金交付申請額と一致します。</t>
    <phoneticPr fontId="10"/>
  </si>
  <si>
    <t>※２　合計額は、Ⅱ．経費明細表（１）補助対象経費合計と一致します。</t>
    <phoneticPr fontId="10"/>
  </si>
  <si>
    <t>※　　補助対象事業が終了してからの精算となります。</t>
    <rPh sb="5" eb="7">
      <t>タイショウ</t>
    </rPh>
    <phoneticPr fontId="10"/>
  </si>
  <si>
    <t>※補助金等交付申請書に記載いただく金額は（ａ）となります。</t>
    <rPh sb="1" eb="4">
      <t>ホジョキン</t>
    </rPh>
    <rPh sb="4" eb="5">
      <t>トウ</t>
    </rPh>
    <rPh sb="5" eb="7">
      <t>コウフ</t>
    </rPh>
    <rPh sb="7" eb="10">
      <t>シンセイショ</t>
    </rPh>
    <rPh sb="11" eb="13">
      <t>キサイ</t>
    </rPh>
    <rPh sb="17" eb="19">
      <t>キンガク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</si>
</sst>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\(#,##0\)"/>
  </numFmts>
  <fonts count="20">
    <font>
      <sz val="11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10.5"/>
      <color rgb="FF000000"/>
      <name val="ＭＳ ゴシック"/>
      <family val="3"/>
      <charset val="128"/>
    </font>
    <font>
      <b/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u/>
      <sz val="11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>
      <alignment vertical="center"/>
    </xf>
    <xf numFmtId="0" fontId="0" fillId="5" borderId="12" xfId="0" applyFill="1" applyBorder="1">
      <alignment vertical="center"/>
    </xf>
    <xf numFmtId="56" fontId="0" fillId="5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Protection="1">
      <alignment vertical="center"/>
    </xf>
    <xf numFmtId="0" fontId="0" fillId="0" borderId="13" xfId="0" applyFill="1" applyBorder="1" applyProtection="1">
      <alignment vertical="center"/>
    </xf>
    <xf numFmtId="0" fontId="0" fillId="0" borderId="13" xfId="0" applyFont="1" applyBorder="1">
      <alignment vertical="center"/>
    </xf>
    <xf numFmtId="0" fontId="13" fillId="6" borderId="0" xfId="0" applyFont="1" applyFill="1" applyProtection="1">
      <alignment vertical="center"/>
    </xf>
    <xf numFmtId="0" fontId="0" fillId="6" borderId="0" xfId="0" applyFill="1" applyProtection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>
      <alignment vertical="center"/>
    </xf>
    <xf numFmtId="0" fontId="19" fillId="8" borderId="3" xfId="0" applyFont="1" applyFill="1" applyBorder="1" applyAlignment="1" applyProtection="1">
      <alignment horizontal="left" vertical="center" wrapText="1"/>
      <protection locked="0"/>
    </xf>
    <xf numFmtId="177" fontId="5" fillId="0" borderId="5" xfId="0" applyNumberFormat="1" applyFont="1" applyFill="1" applyBorder="1" applyAlignment="1" applyProtection="1">
      <alignment horizontal="right" wrapText="1"/>
      <protection locked="0"/>
    </xf>
    <xf numFmtId="177" fontId="5" fillId="0" borderId="6" xfId="0" applyNumberFormat="1" applyFont="1" applyFill="1" applyBorder="1" applyAlignment="1" applyProtection="1">
      <alignment horizontal="right" wrapText="1"/>
      <protection locked="0"/>
    </xf>
    <xf numFmtId="177" fontId="5" fillId="0" borderId="7" xfId="0" applyNumberFormat="1" applyFont="1" applyFill="1" applyBorder="1" applyAlignment="1" applyProtection="1">
      <alignment horizontal="right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6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3" fontId="5" fillId="3" borderId="5" xfId="0" applyNumberFormat="1" applyFont="1" applyFill="1" applyBorder="1" applyAlignment="1" applyProtection="1">
      <alignment horizontal="left" vertical="top" wrapText="1"/>
      <protection locked="0"/>
    </xf>
    <xf numFmtId="3" fontId="5" fillId="3" borderId="6" xfId="0" applyNumberFormat="1" applyFont="1" applyFill="1" applyBorder="1" applyAlignment="1" applyProtection="1">
      <alignment horizontal="left" vertical="top" wrapText="1"/>
      <protection locked="0"/>
    </xf>
    <xf numFmtId="3" fontId="5" fillId="3" borderId="7" xfId="0" applyNumberFormat="1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 shrinkToFit="1"/>
    </xf>
    <xf numFmtId="0" fontId="3" fillId="2" borderId="9" xfId="0" applyFont="1" applyFill="1" applyBorder="1" applyAlignment="1">
      <alignment vertical="top" shrinkToFit="1"/>
    </xf>
    <xf numFmtId="0" fontId="3" fillId="2" borderId="10" xfId="0" applyFont="1" applyFill="1" applyBorder="1" applyAlignment="1">
      <alignment vertical="top" shrinkToFit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7" fillId="6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77" fontId="12" fillId="7" borderId="5" xfId="0" applyNumberFormat="1" applyFont="1" applyFill="1" applyBorder="1" applyAlignment="1" applyProtection="1">
      <alignment horizontal="right" wrapText="1"/>
    </xf>
    <xf numFmtId="177" fontId="12" fillId="7" borderId="6" xfId="0" applyNumberFormat="1" applyFont="1" applyFill="1" applyBorder="1" applyAlignment="1" applyProtection="1">
      <alignment horizontal="right" wrapText="1"/>
    </xf>
    <xf numFmtId="177" fontId="12" fillId="7" borderId="7" xfId="0" applyNumberFormat="1" applyFont="1" applyFill="1" applyBorder="1" applyAlignment="1" applyProtection="1">
      <alignment horizontal="right" wrapText="1"/>
    </xf>
    <xf numFmtId="0" fontId="6" fillId="0" borderId="0" xfId="0" applyFont="1" applyAlignment="1" applyProtection="1">
      <alignment vertical="center"/>
    </xf>
    <xf numFmtId="0" fontId="14" fillId="2" borderId="5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177" fontId="5" fillId="7" borderId="14" xfId="0" applyNumberFormat="1" applyFont="1" applyFill="1" applyBorder="1" applyAlignment="1" applyProtection="1">
      <alignment horizontal="right" wrapText="1"/>
      <protection locked="0"/>
    </xf>
    <xf numFmtId="177" fontId="5" fillId="7" borderId="15" xfId="0" applyNumberFormat="1" applyFont="1" applyFill="1" applyBorder="1" applyAlignment="1" applyProtection="1">
      <alignment horizontal="right" wrapText="1"/>
      <protection locked="0"/>
    </xf>
    <xf numFmtId="177" fontId="5" fillId="7" borderId="16" xfId="0" applyNumberFormat="1" applyFont="1" applyFill="1" applyBorder="1" applyAlignment="1" applyProtection="1">
      <alignment horizontal="right" wrapText="1"/>
      <protection locked="0"/>
    </xf>
    <xf numFmtId="177" fontId="5" fillId="7" borderId="5" xfId="0" applyNumberFormat="1" applyFont="1" applyFill="1" applyBorder="1" applyAlignment="1" applyProtection="1">
      <alignment horizontal="right" wrapText="1"/>
    </xf>
    <xf numFmtId="177" fontId="5" fillId="7" borderId="6" xfId="0" applyNumberFormat="1" applyFont="1" applyFill="1" applyBorder="1" applyAlignment="1" applyProtection="1">
      <alignment horizontal="right" wrapText="1"/>
    </xf>
    <xf numFmtId="177" fontId="5" fillId="7" borderId="7" xfId="0" applyNumberFormat="1" applyFont="1" applyFill="1" applyBorder="1" applyAlignment="1" applyProtection="1">
      <alignment horizontal="right" wrapText="1"/>
    </xf>
    <xf numFmtId="177" fontId="5" fillId="0" borderId="5" xfId="0" applyNumberFormat="1" applyFont="1" applyBorder="1" applyAlignment="1">
      <alignment horizontal="right" vertical="top" wrapText="1"/>
    </xf>
    <xf numFmtId="177" fontId="5" fillId="0" borderId="6" xfId="0" applyNumberFormat="1" applyFont="1" applyBorder="1" applyAlignment="1">
      <alignment horizontal="right" vertical="top" wrapText="1"/>
    </xf>
    <xf numFmtId="177" fontId="5" fillId="0" borderId="7" xfId="0" applyNumberFormat="1" applyFont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77" fontId="5" fillId="0" borderId="5" xfId="0" applyNumberFormat="1" applyFont="1" applyBorder="1" applyAlignment="1" applyProtection="1">
      <alignment horizontal="right" vertical="top" wrapText="1"/>
      <protection locked="0"/>
    </xf>
    <xf numFmtId="177" fontId="5" fillId="0" borderId="6" xfId="0" applyNumberFormat="1" applyFont="1" applyBorder="1" applyAlignment="1" applyProtection="1">
      <alignment horizontal="right" vertical="top" wrapText="1"/>
      <protection locked="0"/>
    </xf>
    <xf numFmtId="177" fontId="5" fillId="0" borderId="7" xfId="0" applyNumberFormat="1" applyFont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7" fontId="5" fillId="7" borderId="5" xfId="0" applyNumberFormat="1" applyFont="1" applyFill="1" applyBorder="1" applyAlignment="1" applyProtection="1">
      <alignment horizontal="right" vertical="top" wrapText="1"/>
    </xf>
    <xf numFmtId="177" fontId="5" fillId="7" borderId="6" xfId="0" applyNumberFormat="1" applyFont="1" applyFill="1" applyBorder="1" applyAlignment="1" applyProtection="1">
      <alignment horizontal="right" vertical="top" wrapText="1"/>
    </xf>
    <xf numFmtId="177" fontId="5" fillId="7" borderId="7" xfId="0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top" wrapText="1" shrinkToFit="1"/>
    </xf>
    <xf numFmtId="0" fontId="3" fillId="7" borderId="9" xfId="0" applyFont="1" applyFill="1" applyBorder="1" applyAlignment="1">
      <alignment horizontal="center" vertical="top" wrapText="1" shrinkToFit="1"/>
    </xf>
    <xf numFmtId="0" fontId="3" fillId="7" borderId="10" xfId="0" applyFont="1" applyFill="1" applyBorder="1" applyAlignment="1">
      <alignment horizontal="center" vertical="top" wrapText="1" shrinkToFit="1"/>
    </xf>
    <xf numFmtId="0" fontId="3" fillId="7" borderId="11" xfId="0" applyFont="1" applyFill="1" applyBorder="1" applyAlignment="1">
      <alignment horizontal="center" vertical="top" wrapText="1" shrinkToFit="1"/>
    </xf>
    <xf numFmtId="0" fontId="3" fillId="7" borderId="3" xfId="0" applyFont="1" applyFill="1" applyBorder="1" applyAlignment="1">
      <alignment horizontal="center" vertical="top" wrapText="1" shrinkToFit="1"/>
    </xf>
    <xf numFmtId="0" fontId="3" fillId="7" borderId="4" xfId="0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76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top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1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Protection="1">
      <alignment vertical="center"/>
    </xf>
  </cellXfs>
  <cellStyles count="1">
    <cellStyle name="標準" xfId="0" builtinId="0"/>
  </cellStyles>
  <dxfs count="3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C6204"/>
      <color rgb="FFDB4603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55081</xdr:colOff>
      <xdr:row>24</xdr:row>
      <xdr:rowOff>19878</xdr:rowOff>
    </xdr:from>
    <xdr:to>
      <xdr:col>25</xdr:col>
      <xdr:colOff>0</xdr:colOff>
      <xdr:row>25</xdr:row>
      <xdr:rowOff>384313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65081" y="6500191"/>
          <a:ext cx="276223" cy="609600"/>
        </a:xfrm>
        <a:prstGeom prst="leftBrace">
          <a:avLst>
            <a:gd name="adj1" fmla="val 8333"/>
            <a:gd name="adj2" fmla="val 2144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29</xdr:col>
      <xdr:colOff>92766</xdr:colOff>
      <xdr:row>14</xdr:row>
      <xdr:rowOff>26504</xdr:rowOff>
    </xdr:from>
    <xdr:to>
      <xdr:col>32</xdr:col>
      <xdr:colOff>39757</xdr:colOff>
      <xdr:row>15</xdr:row>
      <xdr:rowOff>46382</xdr:rowOff>
    </xdr:to>
    <xdr:sp macro="" textlink="">
      <xdr:nvSpPr>
        <xdr:cNvPr id="3" name="テキスト ボックス 2"/>
        <xdr:cNvSpPr txBox="1"/>
      </xdr:nvSpPr>
      <xdr:spPr>
        <a:xfrm>
          <a:off x="4896679" y="3935895"/>
          <a:ext cx="443948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（ａ）</a:t>
          </a:r>
        </a:p>
      </xdr:txBody>
    </xdr:sp>
    <xdr:clientData/>
  </xdr:twoCellAnchor>
  <xdr:twoCellAnchor>
    <xdr:from>
      <xdr:col>35</xdr:col>
      <xdr:colOff>13253</xdr:colOff>
      <xdr:row>14</xdr:row>
      <xdr:rowOff>33130</xdr:rowOff>
    </xdr:from>
    <xdr:to>
      <xdr:col>38</xdr:col>
      <xdr:colOff>39757</xdr:colOff>
      <xdr:row>15</xdr:row>
      <xdr:rowOff>53008</xdr:rowOff>
    </xdr:to>
    <xdr:sp macro="" textlink="">
      <xdr:nvSpPr>
        <xdr:cNvPr id="4" name="テキスト ボックス 3"/>
        <xdr:cNvSpPr txBox="1"/>
      </xdr:nvSpPr>
      <xdr:spPr>
        <a:xfrm>
          <a:off x="5811079" y="3942521"/>
          <a:ext cx="443948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seFormatSheet">
    <pageSetUpPr fitToPage="1"/>
  </sheetPr>
  <dimension ref="A1:DG57"/>
  <sheetViews>
    <sheetView showGridLines="0" tabSelected="1" zoomScale="115" zoomScaleNormal="115" zoomScaleSheetLayoutView="115" workbookViewId="0">
      <selection activeCell="AA20" sqref="AA20"/>
    </sheetView>
  </sheetViews>
  <sheetFormatPr defaultColWidth="0" defaultRowHeight="13.2"/>
  <cols>
    <col min="1" max="35" width="2.44140625" customWidth="1"/>
    <col min="36" max="36" width="1.21875" customWidth="1"/>
    <col min="37" max="41" width="2.44140625" customWidth="1"/>
    <col min="42" max="42" width="1.21875" customWidth="1"/>
    <col min="43" max="43" width="3.21875" customWidth="1"/>
    <col min="44" max="44" width="60.77734375" style="20" customWidth="1"/>
    <col min="45" max="52" width="2.21875" hidden="1" customWidth="1"/>
    <col min="53" max="16384" width="9.109375" hidden="1"/>
  </cols>
  <sheetData>
    <row r="1" spans="1:111" ht="19.5" customHeight="1">
      <c r="A1" s="3"/>
    </row>
    <row r="2" spans="1:111" ht="19.5" customHeight="1">
      <c r="G2" s="25"/>
      <c r="S2" s="27" t="s">
        <v>44</v>
      </c>
      <c r="T2" s="27"/>
      <c r="U2" s="27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6"/>
      <c r="AL2" s="26"/>
      <c r="AM2" s="26"/>
      <c r="AN2" s="26"/>
      <c r="AO2" s="26"/>
      <c r="AP2" s="26"/>
    </row>
    <row r="3" spans="1:111" ht="19.5" customHeight="1">
      <c r="A3" s="4" t="s">
        <v>51</v>
      </c>
      <c r="AR3" s="23"/>
    </row>
    <row r="4" spans="1:111" ht="19.5" customHeight="1">
      <c r="AJ4" s="5"/>
      <c r="AP4" s="5" t="s">
        <v>0</v>
      </c>
      <c r="AR4" s="23" t="s">
        <v>39</v>
      </c>
    </row>
    <row r="5" spans="1:111" ht="19.5" customHeight="1">
      <c r="A5" s="38" t="s">
        <v>29</v>
      </c>
      <c r="B5" s="39"/>
      <c r="C5" s="39"/>
      <c r="D5" s="39"/>
      <c r="E5" s="39"/>
      <c r="F5" s="40"/>
      <c r="G5" s="49" t="s">
        <v>28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49" t="s">
        <v>6</v>
      </c>
      <c r="W5" s="50"/>
      <c r="X5" s="50"/>
      <c r="Y5" s="50"/>
      <c r="Z5" s="50"/>
      <c r="AA5" s="50"/>
      <c r="AB5" s="50"/>
      <c r="AC5" s="50"/>
      <c r="AD5" s="59"/>
      <c r="AE5" s="53" t="s">
        <v>30</v>
      </c>
      <c r="AF5" s="54"/>
      <c r="AG5" s="54"/>
      <c r="AH5" s="54"/>
      <c r="AI5" s="54"/>
      <c r="AJ5" s="55"/>
      <c r="AK5" s="99" t="s">
        <v>48</v>
      </c>
      <c r="AL5" s="100"/>
      <c r="AM5" s="100"/>
      <c r="AN5" s="100"/>
      <c r="AO5" s="100"/>
      <c r="AP5" s="101"/>
      <c r="AQ5" s="19"/>
      <c r="AR5" s="23" t="s">
        <v>40</v>
      </c>
    </row>
    <row r="6" spans="1:111" ht="19.5" customHeight="1">
      <c r="A6" s="41"/>
      <c r="B6" s="42"/>
      <c r="C6" s="42"/>
      <c r="D6" s="42"/>
      <c r="E6" s="42"/>
      <c r="F6" s="43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1"/>
      <c r="W6" s="52"/>
      <c r="X6" s="52"/>
      <c r="Y6" s="52"/>
      <c r="Z6" s="52"/>
      <c r="AA6" s="52"/>
      <c r="AB6" s="52"/>
      <c r="AC6" s="52"/>
      <c r="AD6" s="60"/>
      <c r="AE6" s="56" t="s">
        <v>54</v>
      </c>
      <c r="AF6" s="57"/>
      <c r="AG6" s="57"/>
      <c r="AH6" s="57"/>
      <c r="AI6" s="57"/>
      <c r="AJ6" s="58"/>
      <c r="AK6" s="102"/>
      <c r="AL6" s="103"/>
      <c r="AM6" s="103"/>
      <c r="AN6" s="103"/>
      <c r="AO6" s="103"/>
      <c r="AP6" s="104"/>
      <c r="AQ6" s="19"/>
      <c r="AR6" s="23" t="s">
        <v>47</v>
      </c>
    </row>
    <row r="7" spans="1:111" s="17" customFormat="1" ht="25.95" customHeight="1">
      <c r="A7" s="32"/>
      <c r="B7" s="33"/>
      <c r="C7" s="33"/>
      <c r="D7" s="33"/>
      <c r="E7" s="33"/>
      <c r="F7" s="34"/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  <c r="W7" s="47"/>
      <c r="X7" s="47"/>
      <c r="Y7" s="47"/>
      <c r="Z7" s="47"/>
      <c r="AA7" s="47"/>
      <c r="AB7" s="47"/>
      <c r="AC7" s="47"/>
      <c r="AD7" s="48"/>
      <c r="AE7" s="29"/>
      <c r="AF7" s="30"/>
      <c r="AG7" s="30"/>
      <c r="AH7" s="30"/>
      <c r="AI7" s="30"/>
      <c r="AJ7" s="31"/>
      <c r="AK7" s="73"/>
      <c r="AL7" s="74"/>
      <c r="AM7" s="74"/>
      <c r="AN7" s="74"/>
      <c r="AO7" s="74"/>
      <c r="AP7" s="75"/>
      <c r="AQ7" s="21"/>
      <c r="AR7" s="23" t="s">
        <v>37</v>
      </c>
      <c r="DD7" s="17" t="str">
        <f t="shared" ref="DD7:DD12" si="0">IF($A7="",IF(OR($G7&lt;&gt;"",$V7&lt;&gt;"",$AE7&gt;0),"×","〇"),"〇")</f>
        <v>〇</v>
      </c>
      <c r="DE7" s="17" t="str">
        <f t="shared" ref="DE7:DE12" si="1">IF($G7="",IF(OR($A7&lt;&gt;"",$V7&lt;&gt;"",$AE7&gt;0),"×","〇"),"〇")</f>
        <v>〇</v>
      </c>
      <c r="DF7" s="17" t="str">
        <f t="shared" ref="DF7:DF12" si="2">IF($V7="",IF(OR($A7&lt;&gt;"",$G7&lt;&gt;"",$AE7&gt;0),"×","〇"),"〇")</f>
        <v>〇</v>
      </c>
      <c r="DG7" s="17" t="str">
        <f t="shared" ref="DG7:DG12" si="3">IF($AE7&lt;1,IF(OR($A7&lt;&gt;"",$G7&lt;&gt;"",$V7&lt;&gt;""),"×","〇"),"〇")</f>
        <v>〇</v>
      </c>
    </row>
    <row r="8" spans="1:111" s="17" customFormat="1" ht="25.95" customHeight="1">
      <c r="A8" s="32"/>
      <c r="B8" s="33"/>
      <c r="C8" s="33"/>
      <c r="D8" s="33"/>
      <c r="E8" s="33"/>
      <c r="F8" s="34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  <c r="W8" s="47"/>
      <c r="X8" s="47"/>
      <c r="Y8" s="47"/>
      <c r="Z8" s="47"/>
      <c r="AA8" s="47"/>
      <c r="AB8" s="47"/>
      <c r="AC8" s="47"/>
      <c r="AD8" s="48"/>
      <c r="AE8" s="29"/>
      <c r="AF8" s="30"/>
      <c r="AG8" s="30"/>
      <c r="AH8" s="30"/>
      <c r="AI8" s="30"/>
      <c r="AJ8" s="31"/>
      <c r="AK8" s="73"/>
      <c r="AL8" s="74"/>
      <c r="AM8" s="74"/>
      <c r="AN8" s="74"/>
      <c r="AO8" s="74"/>
      <c r="AP8" s="75"/>
      <c r="AQ8" s="21"/>
      <c r="AR8" s="23" t="s">
        <v>38</v>
      </c>
      <c r="DD8" s="17" t="str">
        <f t="shared" si="0"/>
        <v>〇</v>
      </c>
      <c r="DE8" s="17" t="str">
        <f t="shared" si="1"/>
        <v>〇</v>
      </c>
      <c r="DF8" s="17" t="str">
        <f t="shared" si="2"/>
        <v>〇</v>
      </c>
      <c r="DG8" s="17" t="str">
        <f t="shared" si="3"/>
        <v>〇</v>
      </c>
    </row>
    <row r="9" spans="1:111" s="17" customFormat="1" ht="25.95" customHeight="1">
      <c r="A9" s="32"/>
      <c r="B9" s="33"/>
      <c r="C9" s="33"/>
      <c r="D9" s="33"/>
      <c r="E9" s="33"/>
      <c r="F9" s="34"/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  <c r="W9" s="47"/>
      <c r="X9" s="47"/>
      <c r="Y9" s="47"/>
      <c r="Z9" s="47"/>
      <c r="AA9" s="47"/>
      <c r="AB9" s="47"/>
      <c r="AC9" s="47"/>
      <c r="AD9" s="48"/>
      <c r="AE9" s="29"/>
      <c r="AF9" s="30"/>
      <c r="AG9" s="30"/>
      <c r="AH9" s="30"/>
      <c r="AI9" s="30"/>
      <c r="AJ9" s="31"/>
      <c r="AK9" s="73"/>
      <c r="AL9" s="74"/>
      <c r="AM9" s="74"/>
      <c r="AN9" s="74"/>
      <c r="AO9" s="74"/>
      <c r="AP9" s="75"/>
      <c r="AQ9" s="21"/>
      <c r="AR9" s="24"/>
      <c r="DD9" s="17" t="str">
        <f t="shared" si="0"/>
        <v>〇</v>
      </c>
      <c r="DE9" s="17" t="str">
        <f t="shared" si="1"/>
        <v>〇</v>
      </c>
      <c r="DF9" s="17" t="str">
        <f t="shared" si="2"/>
        <v>〇</v>
      </c>
      <c r="DG9" s="17" t="str">
        <f t="shared" si="3"/>
        <v>〇</v>
      </c>
    </row>
    <row r="10" spans="1:111" s="17" customFormat="1" ht="25.95" customHeight="1">
      <c r="A10" s="32"/>
      <c r="B10" s="33"/>
      <c r="C10" s="33"/>
      <c r="D10" s="33"/>
      <c r="E10" s="33"/>
      <c r="F10" s="34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  <c r="W10" s="47"/>
      <c r="X10" s="47"/>
      <c r="Y10" s="47"/>
      <c r="Z10" s="47"/>
      <c r="AA10" s="47"/>
      <c r="AB10" s="47"/>
      <c r="AC10" s="47"/>
      <c r="AD10" s="48"/>
      <c r="AE10" s="29"/>
      <c r="AF10" s="30"/>
      <c r="AG10" s="30"/>
      <c r="AH10" s="30"/>
      <c r="AI10" s="30"/>
      <c r="AJ10" s="31"/>
      <c r="AK10" s="73"/>
      <c r="AL10" s="74"/>
      <c r="AM10" s="74"/>
      <c r="AN10" s="74"/>
      <c r="AO10" s="74"/>
      <c r="AP10" s="75"/>
      <c r="AQ10" s="21"/>
      <c r="AR10" s="24"/>
      <c r="DD10" s="17" t="str">
        <f t="shared" si="0"/>
        <v>〇</v>
      </c>
      <c r="DE10" s="17" t="str">
        <f t="shared" si="1"/>
        <v>〇</v>
      </c>
      <c r="DF10" s="17" t="str">
        <f t="shared" si="2"/>
        <v>〇</v>
      </c>
      <c r="DG10" s="17" t="str">
        <f t="shared" si="3"/>
        <v>〇</v>
      </c>
    </row>
    <row r="11" spans="1:111" s="17" customFormat="1" ht="25.95" customHeight="1">
      <c r="A11" s="32"/>
      <c r="B11" s="33"/>
      <c r="C11" s="33"/>
      <c r="D11" s="33"/>
      <c r="E11" s="33"/>
      <c r="F11" s="3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  <c r="W11" s="47"/>
      <c r="X11" s="47"/>
      <c r="Y11" s="47"/>
      <c r="Z11" s="47"/>
      <c r="AA11" s="47"/>
      <c r="AB11" s="47"/>
      <c r="AC11" s="47"/>
      <c r="AD11" s="48"/>
      <c r="AE11" s="29"/>
      <c r="AF11" s="30"/>
      <c r="AG11" s="30"/>
      <c r="AH11" s="30"/>
      <c r="AI11" s="30"/>
      <c r="AJ11" s="31"/>
      <c r="AK11" s="73"/>
      <c r="AL11" s="74"/>
      <c r="AM11" s="74"/>
      <c r="AN11" s="74"/>
      <c r="AO11" s="74"/>
      <c r="AP11" s="75"/>
      <c r="AQ11" s="21"/>
      <c r="AR11" s="24"/>
      <c r="DD11" s="17" t="str">
        <f t="shared" si="0"/>
        <v>〇</v>
      </c>
      <c r="DE11" s="17" t="str">
        <f t="shared" si="1"/>
        <v>〇</v>
      </c>
      <c r="DF11" s="17" t="str">
        <f t="shared" si="2"/>
        <v>〇</v>
      </c>
      <c r="DG11" s="17" t="str">
        <f t="shared" si="3"/>
        <v>〇</v>
      </c>
    </row>
    <row r="12" spans="1:111" s="17" customFormat="1" ht="25.95" customHeight="1">
      <c r="A12" s="32"/>
      <c r="B12" s="33"/>
      <c r="C12" s="33"/>
      <c r="D12" s="33"/>
      <c r="E12" s="33"/>
      <c r="F12" s="34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  <c r="W12" s="47"/>
      <c r="X12" s="47"/>
      <c r="Y12" s="47"/>
      <c r="Z12" s="47"/>
      <c r="AA12" s="47"/>
      <c r="AB12" s="47"/>
      <c r="AC12" s="47"/>
      <c r="AD12" s="48"/>
      <c r="AE12" s="29"/>
      <c r="AF12" s="30"/>
      <c r="AG12" s="30"/>
      <c r="AH12" s="30"/>
      <c r="AI12" s="30"/>
      <c r="AJ12" s="31"/>
      <c r="AK12" s="73"/>
      <c r="AL12" s="74"/>
      <c r="AM12" s="74"/>
      <c r="AN12" s="74"/>
      <c r="AO12" s="74"/>
      <c r="AP12" s="75"/>
      <c r="AQ12" s="21"/>
      <c r="AR12" s="24"/>
      <c r="DD12" s="17" t="str">
        <f t="shared" si="0"/>
        <v>〇</v>
      </c>
      <c r="DE12" s="17" t="str">
        <f t="shared" si="1"/>
        <v>〇</v>
      </c>
      <c r="DF12" s="17" t="str">
        <f t="shared" si="2"/>
        <v>〇</v>
      </c>
      <c r="DG12" s="17" t="str">
        <f t="shared" si="3"/>
        <v>〇</v>
      </c>
    </row>
    <row r="13" spans="1:111" ht="19.5" customHeight="1">
      <c r="A13" s="70" t="s">
        <v>26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6">
        <f>SUM(AE7:AJ12)</f>
        <v>0</v>
      </c>
      <c r="AF13" s="77"/>
      <c r="AG13" s="77"/>
      <c r="AH13" s="77"/>
      <c r="AI13" s="77"/>
      <c r="AJ13" s="78"/>
      <c r="AK13" s="76">
        <f>SUM(AE7:AJ12)</f>
        <v>0</v>
      </c>
      <c r="AL13" s="77"/>
      <c r="AM13" s="77"/>
      <c r="AN13" s="77"/>
      <c r="AO13" s="77"/>
      <c r="AP13" s="78"/>
      <c r="AQ13" s="19"/>
    </row>
    <row r="14" spans="1:111" ht="19.5" customHeight="1">
      <c r="A14" s="67" t="s">
        <v>45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/>
      <c r="AE14" s="63">
        <f>ROUNDDOWN(AE13/3*2,-3)</f>
        <v>0</v>
      </c>
      <c r="AF14" s="64"/>
      <c r="AG14" s="64"/>
      <c r="AH14" s="64"/>
      <c r="AI14" s="64"/>
      <c r="AJ14" s="65"/>
      <c r="AK14" s="63">
        <f>ROUNDDOWN(AK13/2*1,-3)</f>
        <v>0</v>
      </c>
      <c r="AL14" s="64"/>
      <c r="AM14" s="64"/>
      <c r="AN14" s="64"/>
      <c r="AO14" s="64"/>
      <c r="AP14" s="65"/>
      <c r="AQ14" s="22"/>
    </row>
    <row r="15" spans="1:111" ht="19.5" customHeight="1">
      <c r="A15" s="67" t="s">
        <v>46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/>
      <c r="AE15" s="63">
        <f>MIN(AE14,1000000)</f>
        <v>0</v>
      </c>
      <c r="AF15" s="64"/>
      <c r="AG15" s="64"/>
      <c r="AH15" s="64"/>
      <c r="AI15" s="64"/>
      <c r="AJ15" s="65"/>
      <c r="AK15" s="63">
        <f>MIN(AK14,500000)</f>
        <v>0</v>
      </c>
      <c r="AL15" s="64"/>
      <c r="AM15" s="64"/>
      <c r="AN15" s="64"/>
      <c r="AO15" s="64"/>
      <c r="AP15" s="65"/>
      <c r="AQ15" s="22"/>
    </row>
    <row r="16" spans="1:111" ht="19.5" customHeight="1">
      <c r="A16" s="61" t="s">
        <v>42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</row>
    <row r="17" spans="1:50" ht="19.5" customHeight="1">
      <c r="A17" s="66" t="s">
        <v>36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</row>
    <row r="18" spans="1:50" ht="19.5" customHeight="1">
      <c r="A18" s="62" t="s">
        <v>41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</row>
    <row r="19" spans="1:50" ht="19.5" customHeight="1">
      <c r="A19" s="62" t="s">
        <v>59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</row>
    <row r="20" spans="1:50" ht="19.5" customHeight="1">
      <c r="A20" s="7"/>
    </row>
    <row r="21" spans="1:50" ht="19.5" customHeight="1">
      <c r="A21" s="8" t="s">
        <v>1</v>
      </c>
    </row>
    <row r="22" spans="1:50" ht="19.5" customHeight="1">
      <c r="A22" s="8" t="s">
        <v>55</v>
      </c>
    </row>
    <row r="23" spans="1:50" ht="19.5" customHeight="1">
      <c r="A23" s="8"/>
      <c r="G23" s="98" t="s">
        <v>49</v>
      </c>
      <c r="H23" s="98"/>
      <c r="I23" s="98"/>
      <c r="J23" s="98"/>
      <c r="K23" s="98"/>
      <c r="L23" s="98"/>
      <c r="M23" s="98" t="s">
        <v>50</v>
      </c>
      <c r="N23" s="98"/>
      <c r="O23" s="98"/>
      <c r="P23" s="98"/>
      <c r="Q23" s="98"/>
      <c r="R23" s="98"/>
    </row>
    <row r="24" spans="1:50" ht="28.8" customHeight="1">
      <c r="A24" s="93" t="s">
        <v>2</v>
      </c>
      <c r="B24" s="94"/>
      <c r="C24" s="94"/>
      <c r="D24" s="94"/>
      <c r="E24" s="94"/>
      <c r="F24" s="94"/>
      <c r="G24" s="82" t="s">
        <v>4</v>
      </c>
      <c r="H24" s="83"/>
      <c r="I24" s="83"/>
      <c r="J24" s="83"/>
      <c r="K24" s="83"/>
      <c r="L24" s="84"/>
      <c r="M24" s="82" t="s">
        <v>4</v>
      </c>
      <c r="N24" s="83"/>
      <c r="O24" s="83"/>
      <c r="P24" s="83"/>
      <c r="Q24" s="83"/>
      <c r="R24" s="84"/>
      <c r="S24" s="95" t="s">
        <v>3</v>
      </c>
      <c r="T24" s="96"/>
      <c r="U24" s="96"/>
      <c r="V24" s="96"/>
      <c r="W24" s="97"/>
      <c r="Z24" s="93" t="s">
        <v>2</v>
      </c>
      <c r="AA24" s="93"/>
      <c r="AB24" s="93"/>
      <c r="AC24" s="93"/>
      <c r="AD24" s="93"/>
      <c r="AE24" s="93"/>
      <c r="AF24" s="93"/>
      <c r="AG24" s="82" t="s">
        <v>52</v>
      </c>
      <c r="AH24" s="83"/>
      <c r="AI24" s="83"/>
      <c r="AJ24" s="83"/>
      <c r="AK24" s="84"/>
      <c r="AL24" s="112" t="s">
        <v>3</v>
      </c>
      <c r="AM24" s="112"/>
      <c r="AN24" s="112"/>
      <c r="AO24" s="112"/>
      <c r="AP24" s="112"/>
      <c r="AQ24" s="19"/>
    </row>
    <row r="25" spans="1:50" ht="19.5" customHeight="1">
      <c r="A25" s="88" t="s">
        <v>24</v>
      </c>
      <c r="B25" s="89"/>
      <c r="C25" s="89"/>
      <c r="D25" s="89"/>
      <c r="E25" s="89"/>
      <c r="F25" s="89"/>
      <c r="G25" s="85">
        <f>AE13-G26</f>
        <v>0</v>
      </c>
      <c r="H25" s="86"/>
      <c r="I25" s="86"/>
      <c r="J25" s="86"/>
      <c r="K25" s="86"/>
      <c r="L25" s="87"/>
      <c r="M25" s="85">
        <f>AK13-M26</f>
        <v>0</v>
      </c>
      <c r="N25" s="86"/>
      <c r="O25" s="86"/>
      <c r="P25" s="86"/>
      <c r="Q25" s="86"/>
      <c r="R25" s="87"/>
      <c r="S25" s="35"/>
      <c r="T25" s="36"/>
      <c r="U25" s="36"/>
      <c r="V25" s="36"/>
      <c r="W25" s="37"/>
      <c r="Z25" s="105" t="s">
        <v>22</v>
      </c>
      <c r="AA25" s="106"/>
      <c r="AB25" s="106"/>
      <c r="AC25" s="106"/>
      <c r="AD25" s="106"/>
      <c r="AE25" s="106"/>
      <c r="AF25" s="106"/>
      <c r="AG25" s="107"/>
      <c r="AH25" s="108"/>
      <c r="AI25" s="108"/>
      <c r="AJ25" s="108"/>
      <c r="AK25" s="109"/>
      <c r="AL25" s="110"/>
      <c r="AM25" s="110"/>
      <c r="AN25" s="110"/>
      <c r="AO25" s="110"/>
      <c r="AP25" s="110"/>
      <c r="AQ25" s="19"/>
    </row>
    <row r="26" spans="1:50" ht="39" customHeight="1">
      <c r="A26" s="88" t="s">
        <v>43</v>
      </c>
      <c r="B26" s="89"/>
      <c r="C26" s="89"/>
      <c r="D26" s="89"/>
      <c r="E26" s="89"/>
      <c r="F26" s="89"/>
      <c r="G26" s="79">
        <f>AE15</f>
        <v>0</v>
      </c>
      <c r="H26" s="80"/>
      <c r="I26" s="80"/>
      <c r="J26" s="80"/>
      <c r="K26" s="80"/>
      <c r="L26" s="81"/>
      <c r="M26" s="79">
        <f>AK15</f>
        <v>0</v>
      </c>
      <c r="N26" s="80"/>
      <c r="O26" s="80"/>
      <c r="P26" s="80"/>
      <c r="Q26" s="80"/>
      <c r="R26" s="81"/>
      <c r="S26" s="35"/>
      <c r="T26" s="36"/>
      <c r="U26" s="36"/>
      <c r="V26" s="36"/>
      <c r="W26" s="37"/>
      <c r="Z26" s="105" t="s">
        <v>23</v>
      </c>
      <c r="AA26" s="106"/>
      <c r="AB26" s="106"/>
      <c r="AC26" s="106"/>
      <c r="AD26" s="106"/>
      <c r="AE26" s="106"/>
      <c r="AF26" s="106"/>
      <c r="AG26" s="107"/>
      <c r="AH26" s="108"/>
      <c r="AI26" s="108"/>
      <c r="AJ26" s="108"/>
      <c r="AK26" s="109"/>
      <c r="AL26" s="111"/>
      <c r="AM26" s="111"/>
      <c r="AN26" s="111"/>
      <c r="AO26" s="111"/>
      <c r="AP26" s="111"/>
      <c r="AQ26" s="19"/>
    </row>
    <row r="27" spans="1:50" ht="39" customHeight="1">
      <c r="A27" s="88" t="s">
        <v>5</v>
      </c>
      <c r="B27" s="89"/>
      <c r="C27" s="89"/>
      <c r="D27" s="89"/>
      <c r="E27" s="89"/>
      <c r="F27" s="89"/>
      <c r="G27" s="90">
        <f>G25+G26</f>
        <v>0</v>
      </c>
      <c r="H27" s="91"/>
      <c r="I27" s="91"/>
      <c r="J27" s="91"/>
      <c r="K27" s="91"/>
      <c r="L27" s="92"/>
      <c r="M27" s="90">
        <f>M25+M26</f>
        <v>0</v>
      </c>
      <c r="N27" s="91"/>
      <c r="O27" s="91"/>
      <c r="P27" s="91"/>
      <c r="Q27" s="91"/>
      <c r="R27" s="92"/>
      <c r="S27" s="35"/>
      <c r="T27" s="36"/>
      <c r="U27" s="36"/>
      <c r="V27" s="36"/>
      <c r="W27" s="37"/>
      <c r="AR27"/>
      <c r="AX27" s="20"/>
    </row>
    <row r="28" spans="1:50" ht="19.5" customHeight="1">
      <c r="A28" s="9"/>
      <c r="B28" s="10"/>
      <c r="C28" s="10"/>
      <c r="D28" s="10"/>
      <c r="E28" s="10"/>
      <c r="F28" s="10"/>
      <c r="G28" s="11"/>
      <c r="H28" s="10"/>
      <c r="I28" s="10"/>
      <c r="J28" s="10"/>
      <c r="K28" s="10"/>
      <c r="L28" s="12"/>
      <c r="M28" s="10"/>
      <c r="N28" s="10"/>
      <c r="O28" s="10"/>
      <c r="P28" s="10"/>
    </row>
    <row r="29" spans="1:50" ht="19.5" customHeight="1">
      <c r="A29" s="6" t="s">
        <v>56</v>
      </c>
    </row>
    <row r="30" spans="1:50" ht="19.5" customHeight="1">
      <c r="A30" s="6" t="s">
        <v>57</v>
      </c>
    </row>
    <row r="31" spans="1:50" s="114" customFormat="1" ht="19.5" customHeight="1">
      <c r="A31" s="113" t="s">
        <v>58</v>
      </c>
      <c r="AR31" s="115"/>
    </row>
    <row r="32" spans="1:50" ht="19.5" customHeight="1">
      <c r="A32" s="13" t="s">
        <v>25</v>
      </c>
    </row>
    <row r="57" spans="38:38">
      <c r="AL57" t="s">
        <v>53</v>
      </c>
    </row>
  </sheetData>
  <sheetProtection formatRows="0" insertRows="0" deleteRows="0" selectLockedCells="1"/>
  <dataConsolidate/>
  <mergeCells count="78">
    <mergeCell ref="M27:R27"/>
    <mergeCell ref="G23:L23"/>
    <mergeCell ref="M23:R23"/>
    <mergeCell ref="AK5:AP6"/>
    <mergeCell ref="A19:AQ19"/>
    <mergeCell ref="M24:R24"/>
    <mergeCell ref="M25:R25"/>
    <mergeCell ref="M26:R26"/>
    <mergeCell ref="AK7:AP7"/>
    <mergeCell ref="AK8:AP8"/>
    <mergeCell ref="AK9:AP9"/>
    <mergeCell ref="AE13:AJ13"/>
    <mergeCell ref="AL25:AP25"/>
    <mergeCell ref="Z24:AF24"/>
    <mergeCell ref="AG24:AK24"/>
    <mergeCell ref="V8:AD8"/>
    <mergeCell ref="AE14:AJ14"/>
    <mergeCell ref="A27:F27"/>
    <mergeCell ref="G27:L27"/>
    <mergeCell ref="G9:U9"/>
    <mergeCell ref="V9:AD9"/>
    <mergeCell ref="AG26:AK26"/>
    <mergeCell ref="G10:U10"/>
    <mergeCell ref="V10:AD10"/>
    <mergeCell ref="AE10:AJ10"/>
    <mergeCell ref="Z25:AF25"/>
    <mergeCell ref="Z26:AF26"/>
    <mergeCell ref="A25:F25"/>
    <mergeCell ref="A24:F24"/>
    <mergeCell ref="S24:W24"/>
    <mergeCell ref="S25:W25"/>
    <mergeCell ref="AG25:AK25"/>
    <mergeCell ref="G26:L26"/>
    <mergeCell ref="A11:F11"/>
    <mergeCell ref="AE9:AJ9"/>
    <mergeCell ref="G24:L24"/>
    <mergeCell ref="G25:L25"/>
    <mergeCell ref="G11:U11"/>
    <mergeCell ref="V11:AD11"/>
    <mergeCell ref="AE11:AJ11"/>
    <mergeCell ref="A9:F9"/>
    <mergeCell ref="AK10:AP10"/>
    <mergeCell ref="AK11:AP11"/>
    <mergeCell ref="AL24:AP24"/>
    <mergeCell ref="S26:W26"/>
    <mergeCell ref="A26:F26"/>
    <mergeCell ref="AL26:AP26"/>
    <mergeCell ref="A16:AQ16"/>
    <mergeCell ref="A18:AQ18"/>
    <mergeCell ref="AE15:AJ15"/>
    <mergeCell ref="A12:F12"/>
    <mergeCell ref="G12:U12"/>
    <mergeCell ref="V12:AD12"/>
    <mergeCell ref="A17:AQ17"/>
    <mergeCell ref="A15:AD15"/>
    <mergeCell ref="A13:AD13"/>
    <mergeCell ref="A14:AD14"/>
    <mergeCell ref="AE12:AJ12"/>
    <mergeCell ref="AK12:AP12"/>
    <mergeCell ref="AK13:AP13"/>
    <mergeCell ref="AK14:AP14"/>
    <mergeCell ref="AK15:AP15"/>
    <mergeCell ref="S2:U2"/>
    <mergeCell ref="V2:AJ2"/>
    <mergeCell ref="AE8:AJ8"/>
    <mergeCell ref="A10:F10"/>
    <mergeCell ref="S27:W27"/>
    <mergeCell ref="A5:F6"/>
    <mergeCell ref="A7:F7"/>
    <mergeCell ref="G7:U7"/>
    <mergeCell ref="V7:AD7"/>
    <mergeCell ref="AE7:AJ7"/>
    <mergeCell ref="G5:U6"/>
    <mergeCell ref="AE5:AJ5"/>
    <mergeCell ref="AE6:AJ6"/>
    <mergeCell ref="V5:AD6"/>
    <mergeCell ref="A8:F8"/>
    <mergeCell ref="G8:U8"/>
  </mergeCells>
  <phoneticPr fontId="10"/>
  <conditionalFormatting sqref="A7:A12">
    <cfRule type="expression" dxfId="30" priority="120">
      <formula>$DD7="×"</formula>
    </cfRule>
  </conditionalFormatting>
  <conditionalFormatting sqref="G7">
    <cfRule type="expression" dxfId="29" priority="119">
      <formula>$DE7="×"</formula>
    </cfRule>
  </conditionalFormatting>
  <conditionalFormatting sqref="AE7">
    <cfRule type="expression" dxfId="28" priority="117">
      <formula>$DG7="×"</formula>
    </cfRule>
  </conditionalFormatting>
  <conditionalFormatting sqref="V7">
    <cfRule type="expression" dxfId="27" priority="116">
      <formula>$DF7="×"</formula>
    </cfRule>
  </conditionalFormatting>
  <conditionalFormatting sqref="AE9">
    <cfRule type="expression" dxfId="26" priority="107">
      <formula>$DG9="×"</formula>
    </cfRule>
  </conditionalFormatting>
  <conditionalFormatting sqref="G8">
    <cfRule type="expression" dxfId="25" priority="104">
      <formula>$DE8="×"</formula>
    </cfRule>
  </conditionalFormatting>
  <conditionalFormatting sqref="AE8">
    <cfRule type="expression" dxfId="24" priority="102">
      <formula>$DG8="×"</formula>
    </cfRule>
  </conditionalFormatting>
  <conditionalFormatting sqref="V8">
    <cfRule type="expression" dxfId="23" priority="101">
      <formula>$DF8="×"</formula>
    </cfRule>
  </conditionalFormatting>
  <conditionalFormatting sqref="G9">
    <cfRule type="expression" dxfId="22" priority="93">
      <formula>$DE9="×"</formula>
    </cfRule>
  </conditionalFormatting>
  <conditionalFormatting sqref="V9">
    <cfRule type="expression" dxfId="21" priority="92">
      <formula>$DF9="×"</formula>
    </cfRule>
  </conditionalFormatting>
  <conditionalFormatting sqref="AL26">
    <cfRule type="expression" dxfId="20" priority="83">
      <formula>AND($AG$26&gt;0,$AL$26="")</formula>
    </cfRule>
  </conditionalFormatting>
  <conditionalFormatting sqref="G10">
    <cfRule type="expression" dxfId="19" priority="49">
      <formula>$DE10="×"</formula>
    </cfRule>
  </conditionalFormatting>
  <conditionalFormatting sqref="AE10">
    <cfRule type="expression" dxfId="18" priority="47">
      <formula>$DG10="×"</formula>
    </cfRule>
  </conditionalFormatting>
  <conditionalFormatting sqref="V10">
    <cfRule type="expression" dxfId="17" priority="46">
      <formula>$DF10="×"</formula>
    </cfRule>
  </conditionalFormatting>
  <conditionalFormatting sqref="G11">
    <cfRule type="expression" dxfId="16" priority="44">
      <formula>$DE11="×"</formula>
    </cfRule>
  </conditionalFormatting>
  <conditionalFormatting sqref="AE11">
    <cfRule type="expression" dxfId="15" priority="42">
      <formula>$DG11="×"</formula>
    </cfRule>
  </conditionalFormatting>
  <conditionalFormatting sqref="V11">
    <cfRule type="expression" dxfId="14" priority="41">
      <formula>$DF11="×"</formula>
    </cfRule>
  </conditionalFormatting>
  <conditionalFormatting sqref="AE6:AJ6">
    <cfRule type="expression" dxfId="13" priority="34">
      <formula>AND($AE$6&lt;&gt;"（税込）", $AE$6&lt;&gt;"（税抜）")</formula>
    </cfRule>
  </conditionalFormatting>
  <conditionalFormatting sqref="G12">
    <cfRule type="expression" dxfId="12" priority="25">
      <formula>$DE12="×"</formula>
    </cfRule>
  </conditionalFormatting>
  <conditionalFormatting sqref="AE12">
    <cfRule type="expression" dxfId="11" priority="23">
      <formula>$DG12="×"</formula>
    </cfRule>
  </conditionalFormatting>
  <conditionalFormatting sqref="V12">
    <cfRule type="expression" dxfId="10" priority="22">
      <formula>$DF12="×"</formula>
    </cfRule>
  </conditionalFormatting>
  <conditionalFormatting sqref="V2:AJ2">
    <cfRule type="expression" dxfId="9" priority="20">
      <formula>$V$5=""</formula>
    </cfRule>
  </conditionalFormatting>
  <conditionalFormatting sqref="AK7:AK12">
    <cfRule type="expression" dxfId="8" priority="18">
      <formula>$DG7="×"</formula>
    </cfRule>
  </conditionalFormatting>
  <conditionalFormatting sqref="AK2:AP2">
    <cfRule type="expression" dxfId="7" priority="4">
      <formula>$V$5=""</formula>
    </cfRule>
  </conditionalFormatting>
  <dataValidations count="5">
    <dataValidation type="whole" operator="greaterThanOrEqual" allowBlank="1" showInputMessage="1" showErrorMessage="1" sqref="AE7:AE12 AK7:AK12">
      <formula1>0</formula1>
    </dataValidation>
    <dataValidation type="textLength" allowBlank="1" showInputMessage="1" showErrorMessage="1" sqref="G7:G12 V7:V12">
      <formula1>0</formula1>
      <formula2>100</formula2>
    </dataValidation>
    <dataValidation type="list" allowBlank="1" showInputMessage="1" sqref="AE6:AJ6">
      <formula1>"（税抜）,（税込）"</formula1>
    </dataValidation>
    <dataValidation type="list" allowBlank="1" showInputMessage="1" showErrorMessage="1" sqref="A7:F12">
      <formula1>"①コンサルティング費用,②サービス・製品開発費,③システム導入費,④システム使用料等,⑤DX人材教育費,⑥その他"</formula1>
    </dataValidation>
    <dataValidation type="list" allowBlank="1" showInputMessage="1" showErrorMessage="1" sqref="AG25:AK26">
      <formula1>"○"</formula1>
    </dataValidation>
  </dataValidations>
  <pageMargins left="0.82677165354330717" right="0.70866141732283472" top="0.74803149606299213" bottom="0.74803149606299213" header="0.31496062992125984" footer="0.31496062992125984"/>
  <pageSetup paperSize="9" scale="97" fitToHeight="0" orientation="portrait" r:id="rId1"/>
  <headerFooter differentFirst="1"/>
  <rowBreaks count="1" manualBreakCount="1">
    <brk id="18" max="3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8" id="{88321B3D-48A5-4C12-9008-2BC23D28937B}">
            <xm:f>AND(A7="⑪設備処分費",ExpenseCategoryList!$H$2="×")</xm:f>
            <x14:dxf>
              <fill>
                <patternFill>
                  <bgColor rgb="FFFFC7CE"/>
                </patternFill>
              </fill>
            </x14:dxf>
          </x14:cfRule>
          <xm:sqref>AE7</xm:sqref>
        </x14:conditionalFormatting>
        <x14:conditionalFormatting xmlns:xm="http://schemas.microsoft.com/office/excel/2006/main">
          <x14:cfRule type="expression" priority="108" id="{28D68D44-C285-4B59-A197-AB9CAC2EC72F}">
            <xm:f>AND(A9="⑪設備処分費",ExpenseCategoryList!$H$2="×")</xm:f>
            <x14:dxf>
              <fill>
                <patternFill>
                  <bgColor rgb="FFFFC7CE"/>
                </patternFill>
              </fill>
            </x14:dxf>
          </x14:cfRule>
          <xm:sqref>AE9</xm:sqref>
        </x14:conditionalFormatting>
        <x14:conditionalFormatting xmlns:xm="http://schemas.microsoft.com/office/excel/2006/main">
          <x14:cfRule type="expression" priority="103" id="{E5DB5D30-F83A-40BD-B6C6-DCA0F550BD5D}">
            <xm:f>AND(A8="⑪設備処分費",ExpenseCategoryList!$H$2="×")</xm:f>
            <x14:dxf>
              <fill>
                <patternFill>
                  <bgColor rgb="FFFFC7CE"/>
                </patternFill>
              </fill>
            </x14:dxf>
          </x14:cfRule>
          <xm:sqref>AE8</xm:sqref>
        </x14:conditionalFormatting>
        <x14:conditionalFormatting xmlns:xm="http://schemas.microsoft.com/office/excel/2006/main">
          <x14:cfRule type="expression" priority="48" id="{661D0062-B3B1-4727-8FB2-49E7986AB535}">
            <xm:f>AND(A10="⑪設備処分費",ExpenseCategoryList!$H$2="×")</xm:f>
            <x14:dxf>
              <fill>
                <patternFill>
                  <bgColor rgb="FFFFC7CE"/>
                </patternFill>
              </fill>
            </x14:dxf>
          </x14:cfRule>
          <xm:sqref>AE10</xm:sqref>
        </x14:conditionalFormatting>
        <x14:conditionalFormatting xmlns:xm="http://schemas.microsoft.com/office/excel/2006/main">
          <x14:cfRule type="expression" priority="43" id="{73C41E46-2CB0-4CFA-A05E-DABAC8BAFEEF}">
            <xm:f>AND(A11="⑪設備処分費",ExpenseCategoryList!$H$2="×")</xm:f>
            <x14:dxf>
              <fill>
                <patternFill>
                  <bgColor rgb="FFFFC7CE"/>
                </patternFill>
              </fill>
            </x14:dxf>
          </x14:cfRule>
          <xm:sqref>AE11</xm:sqref>
        </x14:conditionalFormatting>
        <x14:conditionalFormatting xmlns:xm="http://schemas.microsoft.com/office/excel/2006/main">
          <x14:cfRule type="expression" priority="24" id="{F33159B2-FA7B-4603-A319-885F5B7B959E}">
            <xm:f>AND(A12="⑪設備処分費",ExpenseCategoryList!$H$2="×")</xm:f>
            <x14:dxf>
              <fill>
                <patternFill>
                  <bgColor rgb="FFFFC7CE"/>
                </patternFill>
              </fill>
            </x14:dxf>
          </x14:cfRule>
          <xm:sqref>AE12</xm:sqref>
        </x14:conditionalFormatting>
        <x14:conditionalFormatting xmlns:xm="http://schemas.microsoft.com/office/excel/2006/main">
          <x14:cfRule type="expression" priority="19" id="{451A6C14-3009-4CB9-8FD1-8AC33A0F47E7}">
            <xm:f>AND(G7="⑪設備処分費",ExpenseCategoryList!$H$2="×")</xm:f>
            <x14:dxf>
              <fill>
                <patternFill>
                  <bgColor rgb="FFFFC7CE"/>
                </patternFill>
              </fill>
            </x14:dxf>
          </x14:cfRule>
          <xm:sqref>AK7:AK12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xpenseCategoryListSheet"/>
  <dimension ref="A1:H14"/>
  <sheetViews>
    <sheetView workbookViewId="0">
      <selection activeCell="D2" sqref="D2"/>
    </sheetView>
  </sheetViews>
  <sheetFormatPr defaultRowHeight="13.2"/>
  <cols>
    <col min="2" max="2" width="17.21875" bestFit="1" customWidth="1"/>
    <col min="3" max="3" width="33.77734375" bestFit="1" customWidth="1"/>
    <col min="4" max="4" width="19.44140625" customWidth="1"/>
    <col min="5" max="5" width="17.109375" bestFit="1" customWidth="1"/>
    <col min="6" max="6" width="19.109375" bestFit="1" customWidth="1"/>
    <col min="7" max="7" width="18.21875" bestFit="1" customWidth="1"/>
    <col min="8" max="8" width="19" bestFit="1" customWidth="1"/>
  </cols>
  <sheetData>
    <row r="1" spans="1:8">
      <c r="A1" s="2" t="s">
        <v>19</v>
      </c>
      <c r="B1" s="2" t="s">
        <v>20</v>
      </c>
      <c r="C1" s="2" t="s">
        <v>21</v>
      </c>
      <c r="D1" s="2" t="s">
        <v>31</v>
      </c>
      <c r="E1" s="15" t="s">
        <v>32</v>
      </c>
      <c r="F1" s="2" t="s">
        <v>35</v>
      </c>
      <c r="G1" s="14" t="s">
        <v>33</v>
      </c>
      <c r="H1" s="2" t="s">
        <v>34</v>
      </c>
    </row>
    <row r="2" spans="1:8">
      <c r="A2" s="1">
        <v>1</v>
      </c>
      <c r="B2" s="1" t="s">
        <v>27</v>
      </c>
      <c r="C2" s="1">
        <v>1</v>
      </c>
      <c r="D2" s="1">
        <f ca="1">SUM(補助事業計画書②!$AE$7:OFFSET(補助事業計画書②!AE13,-1,1,1,1))</f>
        <v>0</v>
      </c>
      <c r="E2" s="1">
        <f>ROUNDDOWN(補助事業計画書②!AE13*2/3,0)</f>
        <v>0</v>
      </c>
      <c r="F2" s="1">
        <f>ROUNDDOWN(補助事業計画書②!AE13/2,0)</f>
        <v>0</v>
      </c>
      <c r="G2" s="1">
        <f>SUMIF(補助事業計画書②!A:A,"⑪設備処分費",補助事業計画書②!AE:AE)</f>
        <v>0</v>
      </c>
      <c r="H2" s="16" t="str">
        <f>IF(G2&lt;=F2,"○","×")</f>
        <v>○</v>
      </c>
    </row>
    <row r="3" spans="1:8">
      <c r="A3" s="1">
        <v>2</v>
      </c>
      <c r="B3" s="1" t="s">
        <v>7</v>
      </c>
      <c r="C3" s="1">
        <v>1</v>
      </c>
    </row>
    <row r="4" spans="1:8">
      <c r="A4" s="1">
        <v>3</v>
      </c>
      <c r="B4" s="1" t="s">
        <v>8</v>
      </c>
      <c r="C4" s="1">
        <v>1</v>
      </c>
      <c r="H4" s="18"/>
    </row>
    <row r="5" spans="1:8">
      <c r="A5" s="1">
        <v>4</v>
      </c>
      <c r="B5" s="1" t="s">
        <v>9</v>
      </c>
      <c r="C5" s="1">
        <v>1</v>
      </c>
      <c r="H5" s="18"/>
    </row>
    <row r="6" spans="1:8">
      <c r="A6" s="1">
        <v>5</v>
      </c>
      <c r="B6" s="1" t="s">
        <v>10</v>
      </c>
      <c r="C6" s="1">
        <v>1</v>
      </c>
    </row>
    <row r="7" spans="1:8">
      <c r="A7" s="1">
        <v>6</v>
      </c>
      <c r="B7" s="1" t="s">
        <v>11</v>
      </c>
      <c r="C7" s="1">
        <v>1</v>
      </c>
    </row>
    <row r="8" spans="1:8">
      <c r="A8" s="1">
        <v>7</v>
      </c>
      <c r="B8" s="1" t="s">
        <v>12</v>
      </c>
      <c r="C8" s="1">
        <v>1</v>
      </c>
    </row>
    <row r="9" spans="1:8">
      <c r="A9" s="1">
        <v>8</v>
      </c>
      <c r="B9" s="1" t="s">
        <v>13</v>
      </c>
      <c r="C9" s="1">
        <v>1</v>
      </c>
    </row>
    <row r="10" spans="1:8">
      <c r="A10" s="1">
        <v>9</v>
      </c>
      <c r="B10" s="1" t="s">
        <v>14</v>
      </c>
      <c r="C10" s="1">
        <v>1</v>
      </c>
    </row>
    <row r="11" spans="1:8">
      <c r="A11" s="1">
        <v>10</v>
      </c>
      <c r="B11" s="1" t="s">
        <v>15</v>
      </c>
      <c r="C11" s="1">
        <v>1</v>
      </c>
    </row>
    <row r="12" spans="1:8">
      <c r="A12" s="1">
        <v>11</v>
      </c>
      <c r="B12" s="1" t="s">
        <v>16</v>
      </c>
      <c r="C12" s="1">
        <v>2</v>
      </c>
    </row>
    <row r="13" spans="1:8">
      <c r="A13" s="1">
        <v>12</v>
      </c>
      <c r="B13" s="1" t="s">
        <v>17</v>
      </c>
      <c r="C13" s="1">
        <v>1</v>
      </c>
    </row>
    <row r="14" spans="1:8">
      <c r="A14" s="1">
        <v>13</v>
      </c>
      <c r="B14" s="1" t="s">
        <v>18</v>
      </c>
      <c r="C14" s="1">
        <v>1</v>
      </c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補助事業計画書②</vt:lpstr>
      <vt:lpstr>ExpenseCategoryList</vt:lpstr>
      <vt:lpstr>補助事業計画書②!Print_Area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戸田市</cp:lastModifiedBy>
  <cp:lastPrinted>2022-06-17T03:27:44Z</cp:lastPrinted>
  <dcterms:created xsi:type="dcterms:W3CDTF">2020-03-24T00:10:15Z</dcterms:created>
  <dcterms:modified xsi:type="dcterms:W3CDTF">2022-06-23T02:11:16Z</dcterms:modified>
</cp:coreProperties>
</file>