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700" windowHeight="83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<sst xmlns="http://schemas.openxmlformats.org/spreadsheetml/2006/main" count="50" uniqueCount="42">
  <si>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いいえ</t>
  </si>
  <si>
    <t>退職金支払金額</t>
  </si>
  <si>
    <t>勤続年数</t>
  </si>
  <si>
    <t>円</t>
  </si>
  <si>
    <t>年</t>
  </si>
  <si>
    <t>障害による退職</t>
  </si>
  <si>
    <t>勤続年数が20年以下の場合</t>
  </si>
  <si>
    <t>勤続年数が20年を超える場合</t>
  </si>
  <si>
    <t>住民税合計額</t>
  </si>
  <si>
    <t>以下の方法で計算しています。</t>
  </si>
  <si>
    <t>※計算結果がマイナスの場合は、退職所得金額は０円になります。</t>
  </si>
  <si>
    <t>※障害者になったことによる退職は上記金額に100万円が加算されます。</t>
  </si>
  <si>
    <t>市民税</t>
  </si>
  <si>
    <t>県民税</t>
  </si>
  <si>
    <t>（ａ）</t>
  </si>
  <si>
    <t>（ｂ）</t>
  </si>
  <si>
    <t>（ｃ）</t>
  </si>
  <si>
    <t>40万円×勤続年数（ｂ）【80万円に満たない時は80万円】</t>
  </si>
  <si>
    <t>800万円＋70万円×（勤続年数（ｂ）－20年）</t>
  </si>
  <si>
    <t>項目を入力してください。</t>
  </si>
  <si>
    <t>退職所得に対する住民税が</t>
  </si>
  <si>
    <t>自動計算されます。</t>
  </si>
  <si>
    <t>円</t>
  </si>
  <si>
    <t>退職所得に係る住民税の計算</t>
  </si>
  <si>
    <t>◆上記以外の退職所得者◆</t>
  </si>
  <si>
    <t>法人役員等に該当</t>
  </si>
  <si>
    <t>（ｄ）</t>
  </si>
  <si>
    <t>◆勤続年数5年以下の法人役員(公務員を含む)等◆</t>
  </si>
  <si>
    <t>（ｅ）退職所得控除額</t>
  </si>
  <si>
    <t>（ｇ）市民税</t>
  </si>
  <si>
    <t>（ｈ）県民税</t>
  </si>
  <si>
    <t>市民税（ｇ）＝退職所得金額（ｆ）×6％（税率）【百円未満切捨て】</t>
  </si>
  <si>
    <t>県民税（ｈ）＝退職所得金額（ｆ）×4％（税率）【百円未満切捨て】</t>
  </si>
  <si>
    <t>（退職金支払金額（ａ）－退職所得控除額（ｅ））【千円未満切捨て】</t>
  </si>
  <si>
    <t>（退職金支払金額（ａ）－退職所得控除額（ｅ））×1/2【千円未満切捨て】</t>
  </si>
  <si>
    <t>◆勤続年数5年以下の法人役員(公務員を含む)等以外◆</t>
  </si>
  <si>
    <t>150万円＋（退職金支払金額（ａ）－退職所得控除額（ｅ））－300万円【千円未満切捨て】</t>
  </si>
  <si>
    <t>（令和4年1月1日以降適用）</t>
  </si>
  <si>
    <t>以下の（ａ）、（ｂ）、（ｃ）、（ｄ）の</t>
  </si>
  <si>
    <r>
      <t>・</t>
    </r>
    <r>
      <rPr>
        <u val="single"/>
        <sz val="11"/>
        <rFont val="ＭＳ ゴシック"/>
        <family val="3"/>
      </rPr>
      <t>（ａ）－（ｅ）が300万円以下の場合</t>
    </r>
  </si>
  <si>
    <r>
      <t>・</t>
    </r>
    <r>
      <rPr>
        <u val="single"/>
        <sz val="11"/>
        <rFont val="ＭＳ ゴシック"/>
        <family val="3"/>
      </rPr>
      <t>（ａ）－（ｅ）が300万円を超える場合</t>
    </r>
  </si>
  <si>
    <r>
      <t>（ｆ）退職所得金額　</t>
    </r>
    <r>
      <rPr>
        <sz val="11"/>
        <rFont val="ＭＳ ゴシック"/>
        <family val="3"/>
      </rPr>
      <t>※複数種の退職手当を受給している場合は、種類ごとに算出します。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</si>
</sst>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_ ;[Red]\-0\ "/>
  </numFmts>
  <fonts count="47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9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7FC8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3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8" fontId="4" fillId="0" borderId="0" xfId="0" applyNumberFormat="1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78" fontId="4" fillId="33" borderId="0" xfId="0" applyNumberFormat="1" applyFont="1" applyFill="1" applyAlignment="1" applyProtection="1">
      <alignment/>
      <protection/>
    </xf>
    <xf numFmtId="0" fontId="4" fillId="34" borderId="11" xfId="0" applyFont="1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0" fontId="6" fillId="34" borderId="16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4" fillId="34" borderId="20" xfId="0" applyFont="1" applyFill="1" applyBorder="1" applyAlignment="1" applyProtection="1">
      <alignment/>
      <protection/>
    </xf>
    <xf numFmtId="0" fontId="4" fillId="34" borderId="21" xfId="0" applyFont="1" applyFill="1" applyBorder="1" applyAlignment="1" applyProtection="1">
      <alignment/>
      <protection/>
    </xf>
    <xf numFmtId="0" fontId="4" fillId="34" borderId="22" xfId="0" applyFont="1" applyFill="1" applyBorder="1" applyAlignment="1" applyProtection="1">
      <alignment/>
      <protection/>
    </xf>
    <xf numFmtId="0" fontId="7" fillId="34" borderId="23" xfId="0" applyFont="1" applyFill="1" applyBorder="1" applyAlignment="1" applyProtection="1">
      <alignment/>
      <protection/>
    </xf>
    <xf numFmtId="0" fontId="4" fillId="34" borderId="24" xfId="0" applyFont="1" applyFill="1" applyBorder="1" applyAlignment="1" applyProtection="1">
      <alignment/>
      <protection/>
    </xf>
    <xf numFmtId="0" fontId="4" fillId="34" borderId="23" xfId="0" applyFont="1" applyFill="1" applyBorder="1" applyAlignment="1" applyProtection="1">
      <alignment/>
      <protection/>
    </xf>
    <xf numFmtId="3" fontId="4" fillId="34" borderId="23" xfId="0" applyNumberFormat="1" applyFont="1" applyFill="1" applyBorder="1" applyAlignment="1" applyProtection="1">
      <alignment/>
      <protection/>
    </xf>
    <xf numFmtId="0" fontId="4" fillId="34" borderId="25" xfId="0" applyFont="1" applyFill="1" applyBorder="1" applyAlignment="1" applyProtection="1">
      <alignment/>
      <protection/>
    </xf>
    <xf numFmtId="0" fontId="4" fillId="34" borderId="26" xfId="0" applyFont="1" applyFill="1" applyBorder="1" applyAlignment="1" applyProtection="1">
      <alignment/>
      <protection/>
    </xf>
    <xf numFmtId="0" fontId="4" fillId="34" borderId="27" xfId="0" applyFont="1" applyFill="1" applyBorder="1" applyAlignment="1" applyProtection="1">
      <alignment/>
      <protection/>
    </xf>
    <xf numFmtId="0" fontId="46" fillId="34" borderId="0" xfId="0" applyFont="1" applyFill="1" applyBorder="1" applyAlignment="1" applyProtection="1">
      <alignment/>
      <protection/>
    </xf>
    <xf numFmtId="38" fontId="5" fillId="0" borderId="28" xfId="0" applyNumberFormat="1" applyFont="1" applyFill="1" applyBorder="1" applyAlignment="1" applyProtection="1">
      <alignment horizontal="right"/>
      <protection/>
    </xf>
    <xf numFmtId="38" fontId="5" fillId="0" borderId="29" xfId="0" applyNumberFormat="1" applyFont="1" applyFill="1" applyBorder="1" applyAlignment="1" applyProtection="1">
      <alignment horizontal="right"/>
      <protection/>
    </xf>
    <xf numFmtId="38" fontId="5" fillId="0" borderId="30" xfId="0" applyNumberFormat="1" applyFont="1" applyFill="1" applyBorder="1" applyAlignment="1" applyProtection="1">
      <alignment horizontal="right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7" fillId="34" borderId="20" xfId="0" applyFont="1" applyFill="1" applyBorder="1" applyAlignment="1" applyProtection="1">
      <alignment/>
      <protection/>
    </xf>
    <xf numFmtId="0" fontId="7" fillId="34" borderId="21" xfId="0" applyFont="1" applyFill="1" applyBorder="1" applyAlignment="1" applyProtection="1">
      <alignment/>
      <protection/>
    </xf>
    <xf numFmtId="0" fontId="7" fillId="34" borderId="22" xfId="0" applyFont="1" applyFill="1" applyBorder="1" applyAlignment="1" applyProtection="1">
      <alignment/>
      <protection/>
    </xf>
    <xf numFmtId="38" fontId="7" fillId="0" borderId="31" xfId="0" applyNumberFormat="1" applyFont="1" applyFill="1" applyBorder="1" applyAlignment="1" applyProtection="1">
      <alignment horizontal="right"/>
      <protection/>
    </xf>
    <xf numFmtId="38" fontId="7" fillId="0" borderId="32" xfId="0" applyNumberFormat="1" applyFont="1" applyFill="1" applyBorder="1" applyAlignment="1" applyProtection="1">
      <alignment horizontal="right"/>
      <protection/>
    </xf>
    <xf numFmtId="38" fontId="7" fillId="0" borderId="33" xfId="0" applyNumberFormat="1" applyFont="1" applyFill="1" applyBorder="1" applyAlignment="1" applyProtection="1">
      <alignment horizontal="right"/>
      <protection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9</xdr:row>
      <xdr:rowOff>38100</xdr:rowOff>
    </xdr:from>
    <xdr:to>
      <xdr:col>8</xdr:col>
      <xdr:colOff>638175</xdr:colOff>
      <xdr:row>11</xdr:row>
      <xdr:rowOff>19050</xdr:rowOff>
    </xdr:to>
    <xdr:sp>
      <xdr:nvSpPr>
        <xdr:cNvPr id="1" name="右矢印 1"/>
        <xdr:cNvSpPr>
          <a:spLocks/>
        </xdr:cNvSpPr>
      </xdr:nvSpPr>
      <xdr:spPr>
        <a:xfrm>
          <a:off x="4333875" y="1657350"/>
          <a:ext cx="476250" cy="323850"/>
        </a:xfrm>
        <a:prstGeom prst="rightArrow">
          <a:avLst>
            <a:gd name="adj" fmla="val 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C28" sqref="C28:E28"/>
    </sheetView>
  </sheetViews>
  <sheetFormatPr defaultColWidth="9" defaultRowHeight="14.25"/>
  <cols>
    <col min="1" max="3" width="3.69921875" style="4" customWidth="1"/>
    <col min="4" max="4" width="5.8984375" style="4" customWidth="1"/>
    <col min="5" max="5" width="15.69921875" style="4" customWidth="1"/>
    <col min="6" max="8" width="3.69921875" style="4" customWidth="1"/>
    <col min="9" max="9" width="8.8984375" style="4" customWidth="1"/>
    <col min="10" max="11" width="5.69921875" style="4" customWidth="1"/>
    <col min="12" max="12" width="15.69921875" style="4" customWidth="1"/>
    <col min="13" max="15" width="3.69921875" style="4" customWidth="1"/>
    <col min="16" max="16" width="5.69921875" style="4" customWidth="1"/>
    <col min="17" max="17" width="3.69921875" style="4" customWidth="1"/>
    <col min="18" max="16384" width="9" style="5" customWidth="1"/>
  </cols>
  <sheetData>
    <row r="1" spans="1:17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20.25" customHeight="1">
      <c r="A2" s="7"/>
      <c r="B2" s="43" t="s">
        <v>23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7"/>
    </row>
    <row r="3" spans="1:17" ht="12.75">
      <c r="A3" s="7"/>
      <c r="B3" s="44" t="s">
        <v>37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7"/>
    </row>
    <row r="4" spans="1:17" ht="12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7"/>
    </row>
    <row r="5" spans="1:17" ht="12.75">
      <c r="A5" s="7"/>
      <c r="B5" s="9" t="s">
        <v>38</v>
      </c>
      <c r="C5" s="9"/>
      <c r="D5" s="7"/>
      <c r="E5" s="7"/>
      <c r="F5" s="7"/>
      <c r="G5" s="7"/>
      <c r="H5" s="7"/>
      <c r="I5" s="7"/>
      <c r="J5" s="9" t="s">
        <v>20</v>
      </c>
      <c r="K5" s="9"/>
      <c r="L5" s="10"/>
      <c r="M5" s="7"/>
      <c r="N5" s="7"/>
      <c r="O5" s="7"/>
      <c r="P5" s="7"/>
      <c r="Q5" s="7"/>
    </row>
    <row r="6" spans="1:17" ht="13.5" thickBot="1">
      <c r="A6" s="7"/>
      <c r="B6" s="9" t="s">
        <v>19</v>
      </c>
      <c r="C6" s="9"/>
      <c r="D6" s="7"/>
      <c r="E6" s="7"/>
      <c r="F6" s="7"/>
      <c r="G6" s="7"/>
      <c r="H6" s="7"/>
      <c r="I6" s="7"/>
      <c r="J6" s="9" t="s">
        <v>21</v>
      </c>
      <c r="K6" s="7"/>
      <c r="L6" s="7"/>
      <c r="M6" s="7"/>
      <c r="N6" s="7"/>
      <c r="O6" s="7"/>
      <c r="P6" s="7"/>
      <c r="Q6" s="7"/>
    </row>
    <row r="7" spans="1:17" ht="14.25" thickBot="1" thickTop="1">
      <c r="A7" s="7"/>
      <c r="B7" s="13"/>
      <c r="C7" s="14"/>
      <c r="D7" s="14"/>
      <c r="E7" s="14"/>
      <c r="F7" s="14"/>
      <c r="G7" s="14"/>
      <c r="H7" s="15"/>
      <c r="I7" s="7"/>
      <c r="J7" s="13"/>
      <c r="K7" s="14"/>
      <c r="L7" s="14"/>
      <c r="M7" s="24"/>
      <c r="N7" s="24"/>
      <c r="O7" s="24"/>
      <c r="P7" s="25"/>
      <c r="Q7" s="10"/>
    </row>
    <row r="8" spans="1:17" ht="13.5" thickBot="1">
      <c r="A8" s="7"/>
      <c r="B8" s="16"/>
      <c r="C8" s="17"/>
      <c r="D8" s="18" t="s">
        <v>1</v>
      </c>
      <c r="E8" s="17"/>
      <c r="F8" s="17"/>
      <c r="G8" s="17"/>
      <c r="H8" s="19"/>
      <c r="I8" s="7"/>
      <c r="J8" s="16"/>
      <c r="K8" s="17"/>
      <c r="L8" s="45" t="s">
        <v>12</v>
      </c>
      <c r="M8" s="46"/>
      <c r="N8" s="47"/>
      <c r="O8" s="26"/>
      <c r="P8" s="27"/>
      <c r="Q8" s="10"/>
    </row>
    <row r="9" spans="1:17" ht="15" thickBot="1">
      <c r="A9" s="7"/>
      <c r="B9" s="16"/>
      <c r="C9" s="17"/>
      <c r="D9" s="20" t="s">
        <v>14</v>
      </c>
      <c r="E9" s="1"/>
      <c r="F9" s="17" t="s">
        <v>3</v>
      </c>
      <c r="G9" s="17"/>
      <c r="H9" s="19"/>
      <c r="I9" s="7"/>
      <c r="J9" s="16"/>
      <c r="K9" s="17"/>
      <c r="L9" s="40">
        <f>C45</f>
        <v>0</v>
      </c>
      <c r="M9" s="41"/>
      <c r="N9" s="42"/>
      <c r="O9" s="17" t="s">
        <v>22</v>
      </c>
      <c r="P9" s="27"/>
      <c r="Q9" s="10"/>
    </row>
    <row r="10" spans="1:17" ht="13.5" thickBot="1">
      <c r="A10" s="7"/>
      <c r="B10" s="16"/>
      <c r="C10" s="17"/>
      <c r="D10" s="17"/>
      <c r="E10" s="17"/>
      <c r="F10" s="17"/>
      <c r="G10" s="17"/>
      <c r="H10" s="19"/>
      <c r="I10" s="7"/>
      <c r="J10" s="16"/>
      <c r="K10" s="17"/>
      <c r="L10" s="17"/>
      <c r="M10" s="28"/>
      <c r="N10" s="28"/>
      <c r="O10" s="28"/>
      <c r="P10" s="27"/>
      <c r="Q10" s="10"/>
    </row>
    <row r="11" spans="1:17" ht="13.5" thickBot="1">
      <c r="A11" s="7"/>
      <c r="B11" s="16"/>
      <c r="C11" s="17"/>
      <c r="D11" s="18" t="s">
        <v>2</v>
      </c>
      <c r="E11" s="17"/>
      <c r="F11" s="17"/>
      <c r="G11" s="17"/>
      <c r="H11" s="19"/>
      <c r="I11" s="11"/>
      <c r="J11" s="16"/>
      <c r="K11" s="17"/>
      <c r="L11" s="45" t="s">
        <v>13</v>
      </c>
      <c r="M11" s="46"/>
      <c r="N11" s="47"/>
      <c r="O11" s="26"/>
      <c r="P11" s="19"/>
      <c r="Q11" s="7"/>
    </row>
    <row r="12" spans="1:17" ht="15" thickBot="1">
      <c r="A12" s="7"/>
      <c r="B12" s="16"/>
      <c r="C12" s="17"/>
      <c r="D12" s="20" t="s">
        <v>15</v>
      </c>
      <c r="E12" s="2"/>
      <c r="F12" s="17" t="s">
        <v>4</v>
      </c>
      <c r="G12" s="17"/>
      <c r="H12" s="19"/>
      <c r="I12" s="11"/>
      <c r="J12" s="16"/>
      <c r="K12" s="17"/>
      <c r="L12" s="40">
        <f>C49</f>
        <v>0</v>
      </c>
      <c r="M12" s="41"/>
      <c r="N12" s="42"/>
      <c r="O12" s="17" t="s">
        <v>22</v>
      </c>
      <c r="P12" s="19"/>
      <c r="Q12" s="7"/>
    </row>
    <row r="13" spans="1:17" ht="13.5" thickBot="1">
      <c r="A13" s="7"/>
      <c r="B13" s="16"/>
      <c r="C13" s="17"/>
      <c r="D13" s="17"/>
      <c r="E13" s="17"/>
      <c r="F13" s="17"/>
      <c r="G13" s="17"/>
      <c r="H13" s="19"/>
      <c r="I13" s="11"/>
      <c r="J13" s="16"/>
      <c r="K13" s="17"/>
      <c r="L13" s="17"/>
      <c r="M13" s="17"/>
      <c r="N13" s="17"/>
      <c r="O13" s="17"/>
      <c r="P13" s="19"/>
      <c r="Q13" s="7"/>
    </row>
    <row r="14" spans="1:17" ht="13.5" thickBot="1">
      <c r="A14" s="7"/>
      <c r="B14" s="16"/>
      <c r="C14" s="17"/>
      <c r="D14" s="18" t="s">
        <v>25</v>
      </c>
      <c r="E14" s="17"/>
      <c r="F14" s="17"/>
      <c r="G14" s="17"/>
      <c r="H14" s="19"/>
      <c r="I14" s="11"/>
      <c r="J14" s="16"/>
      <c r="K14" s="17"/>
      <c r="L14" s="45" t="s">
        <v>8</v>
      </c>
      <c r="M14" s="46"/>
      <c r="N14" s="47"/>
      <c r="O14" s="26"/>
      <c r="P14" s="19"/>
      <c r="Q14" s="7"/>
    </row>
    <row r="15" spans="1:17" ht="15" thickBot="1">
      <c r="A15" s="7"/>
      <c r="B15" s="16"/>
      <c r="C15" s="17"/>
      <c r="D15" s="20" t="s">
        <v>16</v>
      </c>
      <c r="E15" s="3" t="s">
        <v>0</v>
      </c>
      <c r="F15" s="17"/>
      <c r="G15" s="17"/>
      <c r="H15" s="19"/>
      <c r="I15" s="11"/>
      <c r="J15" s="16"/>
      <c r="K15" s="17"/>
      <c r="L15" s="40">
        <f>L9+L12</f>
        <v>0</v>
      </c>
      <c r="M15" s="41"/>
      <c r="N15" s="42"/>
      <c r="O15" s="17" t="s">
        <v>22</v>
      </c>
      <c r="P15" s="19"/>
      <c r="Q15" s="7"/>
    </row>
    <row r="16" spans="1:17" ht="12.75">
      <c r="A16" s="7"/>
      <c r="B16" s="16"/>
      <c r="C16" s="17"/>
      <c r="D16" s="17"/>
      <c r="E16" s="17"/>
      <c r="F16" s="17"/>
      <c r="G16" s="17"/>
      <c r="H16" s="19"/>
      <c r="I16" s="11"/>
      <c r="J16" s="16"/>
      <c r="K16" s="17"/>
      <c r="L16" s="17"/>
      <c r="M16" s="17"/>
      <c r="N16" s="17"/>
      <c r="O16" s="17"/>
      <c r="P16" s="19"/>
      <c r="Q16" s="7"/>
    </row>
    <row r="17" spans="1:17" ht="13.5" thickBot="1">
      <c r="A17" s="7"/>
      <c r="B17" s="16"/>
      <c r="C17" s="17"/>
      <c r="D17" s="18" t="s">
        <v>5</v>
      </c>
      <c r="E17" s="17"/>
      <c r="F17" s="17"/>
      <c r="G17" s="17"/>
      <c r="H17" s="19"/>
      <c r="I17" s="11"/>
      <c r="J17" s="16"/>
      <c r="K17" s="17"/>
      <c r="L17" s="17"/>
      <c r="M17" s="17"/>
      <c r="N17" s="17"/>
      <c r="O17" s="17"/>
      <c r="P17" s="19"/>
      <c r="Q17" s="7"/>
    </row>
    <row r="18" spans="1:17" ht="15" thickBot="1">
      <c r="A18" s="7"/>
      <c r="B18" s="16"/>
      <c r="C18" s="17"/>
      <c r="D18" s="20" t="s">
        <v>26</v>
      </c>
      <c r="E18" s="3" t="s">
        <v>0</v>
      </c>
      <c r="F18" s="17"/>
      <c r="G18" s="17"/>
      <c r="H18" s="19"/>
      <c r="I18" s="11"/>
      <c r="J18" s="16"/>
      <c r="K18" s="17"/>
      <c r="L18" s="17"/>
      <c r="M18" s="17"/>
      <c r="N18" s="17"/>
      <c r="O18" s="17"/>
      <c r="P18" s="19"/>
      <c r="Q18" s="7"/>
    </row>
    <row r="19" spans="1:17" ht="13.5" thickBot="1">
      <c r="A19" s="7"/>
      <c r="B19" s="21"/>
      <c r="C19" s="22"/>
      <c r="D19" s="22"/>
      <c r="E19" s="22"/>
      <c r="F19" s="22"/>
      <c r="G19" s="22"/>
      <c r="H19" s="23"/>
      <c r="I19" s="11"/>
      <c r="J19" s="21"/>
      <c r="K19" s="22"/>
      <c r="L19" s="22"/>
      <c r="M19" s="22"/>
      <c r="N19" s="22"/>
      <c r="O19" s="22"/>
      <c r="P19" s="23"/>
      <c r="Q19" s="7"/>
    </row>
    <row r="20" spans="1:17" ht="13.5" thickTop="1">
      <c r="A20" s="7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7"/>
    </row>
    <row r="21" spans="1:17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3.5" thickBot="1">
      <c r="A22" s="7"/>
      <c r="B22" s="9" t="s">
        <v>9</v>
      </c>
      <c r="C22" s="9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2.75">
      <c r="A23" s="7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1"/>
      <c r="Q23" s="7"/>
    </row>
    <row r="24" spans="1:17" ht="12.75">
      <c r="A24" s="7"/>
      <c r="B24" s="32" t="s">
        <v>28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3"/>
      <c r="Q24" s="10"/>
    </row>
    <row r="25" spans="1:17" ht="12.75">
      <c r="A25" s="7"/>
      <c r="B25" s="34"/>
      <c r="C25" s="17" t="s">
        <v>6</v>
      </c>
      <c r="D25" s="17"/>
      <c r="E25" s="17"/>
      <c r="F25" s="17"/>
      <c r="G25" s="17"/>
      <c r="H25" s="17" t="s">
        <v>17</v>
      </c>
      <c r="I25" s="17"/>
      <c r="J25" s="17"/>
      <c r="K25" s="17"/>
      <c r="L25" s="17"/>
      <c r="M25" s="17"/>
      <c r="N25" s="17"/>
      <c r="O25" s="17"/>
      <c r="P25" s="33"/>
      <c r="Q25" s="10"/>
    </row>
    <row r="26" spans="1:17" ht="12.75">
      <c r="A26" s="7"/>
      <c r="B26" s="34"/>
      <c r="C26" s="17" t="s">
        <v>7</v>
      </c>
      <c r="D26" s="17"/>
      <c r="E26" s="17"/>
      <c r="F26" s="17"/>
      <c r="G26" s="17"/>
      <c r="H26" s="17" t="s">
        <v>18</v>
      </c>
      <c r="I26" s="17"/>
      <c r="J26" s="17"/>
      <c r="K26" s="17"/>
      <c r="L26" s="17"/>
      <c r="M26" s="17"/>
      <c r="N26" s="17"/>
      <c r="O26" s="17"/>
      <c r="P26" s="33"/>
      <c r="Q26" s="10"/>
    </row>
    <row r="27" spans="1:17" ht="13.5" thickBot="1">
      <c r="A27" s="7"/>
      <c r="B27" s="34"/>
      <c r="C27" s="17" t="s">
        <v>11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3"/>
      <c r="Q27" s="10"/>
    </row>
    <row r="28" spans="1:17" ht="13.5" thickBot="1">
      <c r="A28" s="7"/>
      <c r="B28" s="35"/>
      <c r="C28" s="48">
        <f>IF(E18="はい",IF(E12&gt;20,9000000+(E12-20)*700000,IF(E12=1,800000+1000000,E12*400000+1000000)),IF(E12&gt;20,8000000+(E12-20)*700000,IF(E12=1,800000,E12*400000)))</f>
        <v>0</v>
      </c>
      <c r="D28" s="51"/>
      <c r="E28" s="52"/>
      <c r="F28" s="17" t="s">
        <v>22</v>
      </c>
      <c r="G28" s="17"/>
      <c r="H28" s="17"/>
      <c r="I28" s="17"/>
      <c r="J28" s="17"/>
      <c r="K28" s="17"/>
      <c r="L28" s="17"/>
      <c r="M28" s="17"/>
      <c r="N28" s="17"/>
      <c r="O28" s="17"/>
      <c r="P28" s="33"/>
      <c r="Q28" s="10"/>
    </row>
    <row r="29" spans="1:17" ht="12.75">
      <c r="A29" s="7"/>
      <c r="B29" s="34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3"/>
      <c r="Q29" s="10"/>
    </row>
    <row r="30" spans="1:17" ht="12.75">
      <c r="A30" s="7"/>
      <c r="B30" s="32" t="s">
        <v>41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3"/>
      <c r="Q30" s="10"/>
    </row>
    <row r="31" spans="1:17" ht="12.75">
      <c r="A31" s="7"/>
      <c r="B31" s="32"/>
      <c r="C31" s="17" t="s">
        <v>27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3"/>
      <c r="Q31" s="10"/>
    </row>
    <row r="32" spans="1:17" ht="12.75">
      <c r="A32" s="7"/>
      <c r="B32" s="32"/>
      <c r="C32" s="17" t="s">
        <v>33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3"/>
      <c r="Q32" s="10"/>
    </row>
    <row r="33" spans="1:17" ht="12.75">
      <c r="A33" s="7"/>
      <c r="B33" s="32"/>
      <c r="C33" s="17" t="s">
        <v>35</v>
      </c>
      <c r="D33" s="39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3"/>
      <c r="Q33" s="10"/>
    </row>
    <row r="34" spans="1:17" ht="12.75">
      <c r="A34" s="7"/>
      <c r="B34" s="32"/>
      <c r="C34" s="17" t="s">
        <v>39</v>
      </c>
      <c r="D34" s="39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33"/>
      <c r="Q34" s="10"/>
    </row>
    <row r="35" spans="1:17" ht="12.75">
      <c r="A35" s="7"/>
      <c r="B35" s="32"/>
      <c r="C35" s="39"/>
      <c r="D35" s="17" t="s">
        <v>34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3"/>
      <c r="Q35" s="10"/>
    </row>
    <row r="36" spans="1:17" ht="12.75">
      <c r="A36" s="7"/>
      <c r="B36" s="32"/>
      <c r="C36" s="17" t="s">
        <v>40</v>
      </c>
      <c r="D36" s="39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3"/>
      <c r="Q36" s="10"/>
    </row>
    <row r="37" spans="1:17" ht="12.75">
      <c r="A37" s="7"/>
      <c r="B37" s="32"/>
      <c r="C37" s="39"/>
      <c r="D37" s="17" t="s">
        <v>36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3"/>
      <c r="Q37" s="10"/>
    </row>
    <row r="38" spans="1:17" ht="12.75">
      <c r="A38" s="7"/>
      <c r="B38" s="32"/>
      <c r="C38" s="17" t="s">
        <v>24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3"/>
      <c r="Q38" s="10"/>
    </row>
    <row r="39" spans="1:17" ht="12.75">
      <c r="A39" s="7"/>
      <c r="B39" s="34"/>
      <c r="C39" s="17" t="s">
        <v>34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3"/>
      <c r="Q39" s="10"/>
    </row>
    <row r="40" spans="1:17" ht="13.5" thickBot="1">
      <c r="A40" s="7"/>
      <c r="B40" s="34"/>
      <c r="C40" s="17" t="s">
        <v>10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3"/>
      <c r="Q40" s="10"/>
    </row>
    <row r="41" spans="1:17" ht="13.5" thickBot="1">
      <c r="A41" s="7"/>
      <c r="B41" s="34"/>
      <c r="C41" s="48">
        <f>IF(AND((E12&lt;6),E15="はい"),(ROUNDDOWN((E9-C28),-3)),IF(AND((E12&lt;6),E15="いいえ",(E9-E28)&gt;3000000),(ROUNDDOWN(1500000+(E9-C28-3000000),-3)),(ROUNDDOWN((E9-C28)*0.5,-3))))</f>
        <v>0</v>
      </c>
      <c r="D41" s="49"/>
      <c r="E41" s="50"/>
      <c r="F41" s="17" t="s">
        <v>22</v>
      </c>
      <c r="G41" s="17"/>
      <c r="H41" s="17"/>
      <c r="I41" s="17"/>
      <c r="J41" s="17"/>
      <c r="K41" s="17"/>
      <c r="L41" s="17"/>
      <c r="M41" s="17"/>
      <c r="N41" s="17"/>
      <c r="O41" s="17"/>
      <c r="P41" s="33"/>
      <c r="Q41" s="10"/>
    </row>
    <row r="42" spans="1:17" ht="12.75">
      <c r="A42" s="7"/>
      <c r="B42" s="34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3"/>
      <c r="Q42" s="10"/>
    </row>
    <row r="43" spans="1:17" ht="12.75">
      <c r="A43" s="7"/>
      <c r="B43" s="32" t="s">
        <v>29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3"/>
      <c r="Q43" s="10"/>
    </row>
    <row r="44" spans="1:17" ht="13.5" thickBot="1">
      <c r="A44" s="7"/>
      <c r="B44" s="34"/>
      <c r="C44" s="17" t="s">
        <v>31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33"/>
      <c r="Q44" s="10"/>
    </row>
    <row r="45" spans="1:17" ht="13.5" thickBot="1">
      <c r="A45" s="7"/>
      <c r="B45" s="34"/>
      <c r="C45" s="48">
        <f>IF(C41&lt;0,0,(ROUNDDOWN((C41*0.06),-2)))</f>
        <v>0</v>
      </c>
      <c r="D45" s="49"/>
      <c r="E45" s="50"/>
      <c r="F45" s="17" t="s">
        <v>22</v>
      </c>
      <c r="G45" s="17"/>
      <c r="H45" s="17"/>
      <c r="I45" s="17"/>
      <c r="J45" s="17"/>
      <c r="K45" s="17"/>
      <c r="L45" s="17"/>
      <c r="M45" s="17"/>
      <c r="N45" s="17"/>
      <c r="O45" s="17"/>
      <c r="P45" s="33"/>
      <c r="Q45" s="10"/>
    </row>
    <row r="46" spans="1:17" ht="12.75">
      <c r="A46" s="7"/>
      <c r="B46" s="34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33"/>
      <c r="Q46" s="10"/>
    </row>
    <row r="47" spans="1:17" ht="12.75">
      <c r="A47" s="7"/>
      <c r="B47" s="32" t="s">
        <v>30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33"/>
      <c r="Q47" s="10"/>
    </row>
    <row r="48" spans="1:17" ht="13.5" thickBot="1">
      <c r="A48" s="7"/>
      <c r="B48" s="34"/>
      <c r="C48" s="17" t="s">
        <v>32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33"/>
      <c r="Q48" s="10"/>
    </row>
    <row r="49" spans="1:17" ht="13.5" thickBot="1">
      <c r="A49" s="7"/>
      <c r="B49" s="34"/>
      <c r="C49" s="48">
        <f>IF(C41&lt;0,0,(ROUNDDOWN((C41*0.04),-2)))</f>
        <v>0</v>
      </c>
      <c r="D49" s="49"/>
      <c r="E49" s="50"/>
      <c r="F49" s="17" t="s">
        <v>22</v>
      </c>
      <c r="G49" s="17"/>
      <c r="H49" s="17"/>
      <c r="I49" s="17"/>
      <c r="J49" s="17"/>
      <c r="K49" s="17"/>
      <c r="L49" s="17"/>
      <c r="M49" s="17"/>
      <c r="N49" s="17"/>
      <c r="O49" s="17"/>
      <c r="P49" s="33"/>
      <c r="Q49" s="10"/>
    </row>
    <row r="50" spans="1:17" ht="13.5" thickBot="1">
      <c r="A50" s="7"/>
      <c r="B50" s="36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8"/>
      <c r="Q50" s="10"/>
    </row>
    <row r="51" spans="1:17" ht="12.75">
      <c r="A51" s="7"/>
      <c r="B51" s="7"/>
      <c r="C51" s="7"/>
      <c r="D51" s="7"/>
      <c r="E51" s="12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ht="12.75">
      <c r="A52" s="7"/>
      <c r="B52" s="7"/>
      <c r="C52" s="7"/>
      <c r="D52" s="7"/>
      <c r="E52" s="12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ht="12.75">
      <c r="E53" s="6"/>
    </row>
    <row r="54" ht="12.75">
      <c r="E54" s="6"/>
    </row>
    <row r="55" ht="12.75">
      <c r="E55" s="6"/>
    </row>
  </sheetData>
  <sheetProtection selectLockedCells="1"/>
  <mergeCells count="12">
    <mergeCell ref="C45:E45"/>
    <mergeCell ref="C49:E49"/>
    <mergeCell ref="L11:N11"/>
    <mergeCell ref="L14:N14"/>
    <mergeCell ref="C28:E28"/>
    <mergeCell ref="C41:E41"/>
    <mergeCell ref="L9:N9"/>
    <mergeCell ref="L12:N12"/>
    <mergeCell ref="L15:N15"/>
    <mergeCell ref="B2:P2"/>
    <mergeCell ref="B3:P3"/>
    <mergeCell ref="L8:N8"/>
  </mergeCells>
  <dataValidations count="4">
    <dataValidation type="whole" allowBlank="1" showInputMessage="1" showErrorMessage="1" promptTitle="勤続年数" prompt="●端数の月は切上げて1年として入力してください。&#10;●1年以上の年数を入力してください。" errorTitle="入力エラー" error="整数を入力してください。" imeMode="disabled" sqref="E12">
      <formula1>1</formula1>
      <formula2>100</formula2>
    </dataValidation>
    <dataValidation type="whole" allowBlank="1" showInputMessage="1" showErrorMessage="1" promptTitle="退職金支払金額" prompt="●退職手当等の収入金額を入力してください。&#10;●１円以上の金額を入力してください。&#10;" errorTitle="エラー" error="退職金額の入力に誤りがあります。" imeMode="disabled" sqref="E9">
      <formula1>1</formula1>
      <formula2>9999999999</formula2>
    </dataValidation>
    <dataValidation type="list" allowBlank="1" showInputMessage="1" showErrorMessage="1" promptTitle="障害による退職" prompt="在職中に障害者になったことによる退職者は「はい」を選択してください。１００万円の加算控除が受けられます。" sqref="E18">
      <formula1>"はい,いいえ"</formula1>
    </dataValidation>
    <dataValidation type="list" allowBlank="1" showInputMessage="1" showErrorMessage="1" promptTitle="法人役員等に該当" prompt="法人役員または公務員に該当する退職所得者は「はい」を選択してください。&#10;「はい」を選択し、勤続年数5年以下の場合、退職所得金額に2分の1を乗ずる措置が受けられません。" sqref="E15">
      <formula1>"はい,いいえ"</formula1>
    </dataValidation>
  </dataValidations>
  <printOptions/>
  <pageMargins left="0.37" right="0.25" top="0.86" bottom="0.8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戸田市</cp:lastModifiedBy>
  <cp:lastPrinted>2021-11-29T05:04:12Z</cp:lastPrinted>
  <dcterms:created xsi:type="dcterms:W3CDTF">2007-09-11T07:19:45Z</dcterms:created>
  <dcterms:modified xsi:type="dcterms:W3CDTF">2021-11-30T09:57:16Z</dcterms:modified>
  <cp:category/>
  <cp:version/>
  <cp:contentType/>
  <cp:contentStatus/>
</cp:coreProperties>
</file>